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N:\ABT15EW-4.0\03_WT\03-7-Formulare\WBF 4 und 5\"/>
    </mc:Choice>
  </mc:AlternateContent>
  <bookViews>
    <workbookView xWindow="0" yWindow="0" windowWidth="27975" windowHeight="10515" firstSheet="1" activeTab="1"/>
  </bookViews>
  <sheets>
    <sheet name="Tabelle 1" sheetId="2" state="hidden" r:id="rId1"/>
    <sheet name="WBF 4" sheetId="3" r:id="rId2"/>
    <sheet name="WBF 5" sheetId="1" r:id="rId3"/>
  </sheets>
  <definedNames>
    <definedName name="_xlnm.Print_Area" localSheetId="0">'Tabelle 1'!$A$1:$G$23</definedName>
    <definedName name="_xlnm.Print_Area" localSheetId="1">'WBF 4'!$A$1:$AL$51</definedName>
    <definedName name="_xlnm.Print_Area" localSheetId="2">'WBF 5'!$A$1:$AL$182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2" i="1" l="1"/>
  <c r="C23" i="2" l="1"/>
  <c r="E24" i="2" l="1"/>
  <c r="D24" i="2"/>
  <c r="E23" i="2"/>
  <c r="D23" i="2"/>
  <c r="C24" i="2"/>
  <c r="E17" i="2" l="1"/>
  <c r="D17" i="2"/>
  <c r="C17" i="2"/>
  <c r="B17" i="2" l="1"/>
  <c r="C19" i="2" s="1"/>
  <c r="AC56" i="1" l="1"/>
  <c r="AC58" i="1" s="1"/>
  <c r="U43" i="3"/>
  <c r="U40" i="3"/>
  <c r="U37" i="3"/>
  <c r="U34" i="3"/>
  <c r="E22" i="2"/>
  <c r="D22" i="2"/>
  <c r="C22" i="2"/>
  <c r="E21" i="2"/>
  <c r="D21" i="2"/>
  <c r="C21" i="2"/>
  <c r="E20" i="2"/>
  <c r="D20" i="2"/>
  <c r="C20" i="2"/>
  <c r="E19" i="2"/>
  <c r="D19" i="2"/>
  <c r="O132" i="1"/>
  <c r="AF45" i="3" l="1"/>
  <c r="AC164" i="1" s="1"/>
  <c r="AC172" i="1" s="1"/>
  <c r="Y26" i="3"/>
  <c r="AF26" i="3" s="1"/>
  <c r="AC132" i="1"/>
  <c r="AC136" i="1" s="1"/>
  <c r="AF29" i="1" s="1"/>
  <c r="A37" i="1"/>
  <c r="C133" i="1"/>
  <c r="AC146" i="1"/>
  <c r="AC126" i="1"/>
  <c r="AC117" i="1"/>
  <c r="AC109" i="1"/>
  <c r="AC83" i="1"/>
  <c r="AC73" i="1"/>
  <c r="AF23" i="1"/>
  <c r="AC154" i="1" l="1"/>
  <c r="AF31" i="1" s="1"/>
  <c r="AC148" i="1"/>
  <c r="AF30" i="1" s="1"/>
  <c r="AC128" i="1"/>
  <c r="Y28" i="1" s="1"/>
  <c r="AF28" i="1" s="1"/>
  <c r="AC119" i="1"/>
  <c r="Y27" i="1" s="1"/>
  <c r="AF27" i="1" s="1"/>
  <c r="AC111" i="1"/>
  <c r="Y26" i="1" s="1"/>
  <c r="AF26" i="1" s="1"/>
  <c r="AC85" i="1"/>
  <c r="Y25" i="1" s="1"/>
  <c r="AF25" i="1" s="1"/>
  <c r="AC75" i="1"/>
  <c r="AH18" i="1"/>
  <c r="X162" i="1" l="1"/>
  <c r="Y24" i="1"/>
  <c r="Y32" i="1"/>
  <c r="AF24" i="1"/>
  <c r="AF32" i="1" s="1"/>
  <c r="AC166" i="1" l="1"/>
  <c r="W29" i="3" s="1"/>
  <c r="AF29" i="3" s="1"/>
  <c r="AH36" i="1" l="1"/>
  <c r="AC170" i="1"/>
  <c r="AC182" i="1" s="1"/>
  <c r="AF39" i="1" s="1"/>
</calcChain>
</file>

<file path=xl/sharedStrings.xml><?xml version="1.0" encoding="utf-8"?>
<sst xmlns="http://schemas.openxmlformats.org/spreadsheetml/2006/main" count="273" uniqueCount="202">
  <si>
    <t>Endabrechnung</t>
  </si>
  <si>
    <t>m²</t>
  </si>
  <si>
    <t>geförderte Flächen außer der Wohnnutzflächen (z.B. Gemeinschaftsraum)</t>
  </si>
  <si>
    <t>Nicht geförderte Flächen der Wohnungen über 90 m² (nur bei Umfassender Sanierung)</t>
  </si>
  <si>
    <t>Fläche 1</t>
  </si>
  <si>
    <t>Fläche 2</t>
  </si>
  <si>
    <t>nicht geförderte Wohnungen</t>
  </si>
  <si>
    <t>Summe aller Flächen</t>
  </si>
  <si>
    <t>0</t>
  </si>
  <si>
    <t>Grundkosten und Aufschließungskosten außerhalb des Grundstücks</t>
  </si>
  <si>
    <t>€</t>
  </si>
  <si>
    <t>nicht förderbar</t>
  </si>
  <si>
    <t>förderbare
Bauwerkskosten</t>
  </si>
  <si>
    <t>förderbare
Errichtungskosten</t>
  </si>
  <si>
    <t>1</t>
  </si>
  <si>
    <t>Aufschließungskosten am Grundstück</t>
  </si>
  <si>
    <t>2</t>
  </si>
  <si>
    <t>Bauwerk - Rohbau</t>
  </si>
  <si>
    <t>3</t>
  </si>
  <si>
    <t>Bauwerk - Technik</t>
  </si>
  <si>
    <t>4</t>
  </si>
  <si>
    <t>Bauwerk - Ausbau</t>
  </si>
  <si>
    <t>5</t>
  </si>
  <si>
    <t>Einrichtung</t>
  </si>
  <si>
    <t>6</t>
  </si>
  <si>
    <t>Außenanlagen</t>
  </si>
  <si>
    <t>7</t>
  </si>
  <si>
    <t>Planungsleistungen</t>
  </si>
  <si>
    <t>8</t>
  </si>
  <si>
    <t>Projektnebenleistungen</t>
  </si>
  <si>
    <t>9</t>
  </si>
  <si>
    <t>Skonti, Preisberichtigung, sonstige Kosten</t>
  </si>
  <si>
    <t>Ort, Datum</t>
  </si>
  <si>
    <t>Kostengruppe nach Önorm
B 1801-1</t>
  </si>
  <si>
    <t>Leistungen 
getrennt nach Leistungsgruppen</t>
  </si>
  <si>
    <t>Kosten exkl. Ust.</t>
  </si>
  <si>
    <t>Firma</t>
  </si>
  <si>
    <t>für die gef. Flächen</t>
  </si>
  <si>
    <t xml:space="preserve">GU bzw. Teil-GU  </t>
  </si>
  <si>
    <t>für gef. + nicht gef. Flächen</t>
  </si>
  <si>
    <t>Kanalisation</t>
  </si>
  <si>
    <t>Abbruch, Rückbau</t>
  </si>
  <si>
    <t>…</t>
  </si>
  <si>
    <t>Summe Aufschließung</t>
  </si>
  <si>
    <t>Aufschließung - Anteilige Kosten für nicht geförderte Flächen</t>
  </si>
  <si>
    <t xml:space="preserve"> -</t>
  </si>
  <si>
    <t>Aufschließungskosten für geförderte Flächen</t>
  </si>
  <si>
    <t>Baustelleneinrichtung</t>
  </si>
  <si>
    <t>Erdarbeiten/Wasserhaltung/Dränarbeiten</t>
  </si>
  <si>
    <t>Beton und Stahlbeton</t>
  </si>
  <si>
    <t>Gerüstung</t>
  </si>
  <si>
    <t>Mauer- und Versetzarbeiten</t>
  </si>
  <si>
    <t>Abdichtung</t>
  </si>
  <si>
    <t>Spezialgründung</t>
  </si>
  <si>
    <t>Fertigteile</t>
  </si>
  <si>
    <t>Winterbau</t>
  </si>
  <si>
    <t>(z.B. Bauheizung)</t>
  </si>
  <si>
    <t>Baureinigung</t>
  </si>
  <si>
    <t>Zimmermeisterarbeiten</t>
  </si>
  <si>
    <t>Baumeister gesamt</t>
  </si>
  <si>
    <t>Sonstiges</t>
  </si>
  <si>
    <t>Summe Bauwerk-Rohbau</t>
  </si>
  <si>
    <t>Bauwerk-Rohbau - Anteilige Kosten für nicht geförderte Flächen</t>
  </si>
  <si>
    <t>Bauwerk-Rohbau-Kosten für geförderte Flächen</t>
  </si>
  <si>
    <t>Sanitär, Gas, Wasser, Lüftung</t>
  </si>
  <si>
    <t>Heizungsinstallation</t>
  </si>
  <si>
    <t>Elektroinstallation/Blitzschutz</t>
  </si>
  <si>
    <t>PV-Anlage</t>
  </si>
  <si>
    <t>Personenaufzug</t>
  </si>
  <si>
    <t>Summe Bauwerk -Technik</t>
  </si>
  <si>
    <t>Bauwerk-Technik - Anteilige Kosten für nicht geförderte Flächen</t>
  </si>
  <si>
    <t>Bauwerk-Technik - Kosten für geförderte Flächen</t>
  </si>
  <si>
    <t>Verputzarbeiten</t>
  </si>
  <si>
    <t>Estricharbeiten</t>
  </si>
  <si>
    <t>Instandsetzung</t>
  </si>
  <si>
    <t>Schwarzdeckerarbeiten</t>
  </si>
  <si>
    <t>Dachdeckerarbeiten</t>
  </si>
  <si>
    <t>Bauspenglerarbeiten</t>
  </si>
  <si>
    <t>Fliesenlegerarbeiten</t>
  </si>
  <si>
    <t>Terrazzoarbeiten</t>
  </si>
  <si>
    <t>Natursteinarbeiten</t>
  </si>
  <si>
    <t>Kunststeinarbeiten</t>
  </si>
  <si>
    <t>Beschlagsarbeiten, Schließanlagen</t>
  </si>
  <si>
    <t xml:space="preserve">Schlosserarbeiten </t>
  </si>
  <si>
    <t>Tischlerarbeiten</t>
  </si>
  <si>
    <t>Holzfußboden</t>
  </si>
  <si>
    <t>Trockenbauarbeiten</t>
  </si>
  <si>
    <t>Glaserarbeiten</t>
  </si>
  <si>
    <t>Beschichtungen, Malerarbeiten</t>
  </si>
  <si>
    <t>Klebearbeiten für Boden, Wände</t>
  </si>
  <si>
    <t>Fenster und Türen</t>
  </si>
  <si>
    <t>Sonnenschutz</t>
  </si>
  <si>
    <t>Wärmedämmverbundsystem</t>
  </si>
  <si>
    <t>Summe Bauwerk-Ausbau</t>
  </si>
  <si>
    <t>Bauwerk-Ausbau - Anteilige Kosten für nicht geförderte Flächen</t>
  </si>
  <si>
    <t>Bauwerk-Ausbau - Kosten für geförderte Flächen</t>
  </si>
  <si>
    <t>Feuerlöscher</t>
  </si>
  <si>
    <t>Beschilderung</t>
  </si>
  <si>
    <t>….</t>
  </si>
  <si>
    <t>Summe Einrichtung</t>
  </si>
  <si>
    <t>Einrichtung - Anteilige Kosten für nicht geförderte Flächen</t>
  </si>
  <si>
    <t>Einrichtungungskosten für geförderte Flächen</t>
  </si>
  <si>
    <t>Asphaltierungsarbeiten</t>
  </si>
  <si>
    <t>Kinderspielplatz</t>
  </si>
  <si>
    <t>Gartengestaltung</t>
  </si>
  <si>
    <t>Summe Außenanlagen</t>
  </si>
  <si>
    <t>Außenanlagen - Anteilige Kosten für nicht geförderte Flächen</t>
  </si>
  <si>
    <t>Außenanlagenkosten für geförderte Flächen</t>
  </si>
  <si>
    <t>Honorare und Bauverwaltungskosten</t>
  </si>
  <si>
    <t>Summe Planungsleistungen</t>
  </si>
  <si>
    <t>Kanalanschlussgebühr</t>
  </si>
  <si>
    <t>Wasseranschlussgebühr</t>
  </si>
  <si>
    <t>Stromanschlusskosten</t>
  </si>
  <si>
    <t>Gasanschlusskosten</t>
  </si>
  <si>
    <t>Fernwärmeanschlusskosten</t>
  </si>
  <si>
    <t>Kommissionsgebühren</t>
  </si>
  <si>
    <t>Bauabgabe</t>
  </si>
  <si>
    <t>Summe Nebenleistungen</t>
  </si>
  <si>
    <t>Nebenleistungen - Anteilige Kosten für nicht geförderte Flächen</t>
  </si>
  <si>
    <t>Nebenleistungen - Kosten für geförderte Flächen</t>
  </si>
  <si>
    <t>Sonstige, nicht vorhersehbare Kosten für die Gruppen 1 bis 8</t>
  </si>
  <si>
    <t>-</t>
  </si>
  <si>
    <t>Skonti, Preisberichtigungen für die Gruppen 1 bis 8</t>
  </si>
  <si>
    <t>Summe sonstiger Kosten</t>
  </si>
  <si>
    <t>Sonstiges - Anteilige Kosten für nicht geförderte Flächen</t>
  </si>
  <si>
    <t>Sonstiges - Kosten für geförderte Flächen</t>
  </si>
  <si>
    <t>GZ : ABT 15EW</t>
  </si>
  <si>
    <r>
      <t>Geförderte</t>
    </r>
    <r>
      <rPr>
        <b/>
        <sz val="11"/>
        <rFont val="Arial Narrow"/>
        <family val="2"/>
      </rPr>
      <t xml:space="preserve"> Wohnnutzflächen</t>
    </r>
    <r>
      <rPr>
        <sz val="11"/>
        <rFont val="Arial Narrow"/>
        <family val="2"/>
      </rPr>
      <t xml:space="preserve"> (ohne Loggien) bzw. Heimflächen in m²</t>
    </r>
  </si>
  <si>
    <r>
      <rPr>
        <sz val="11"/>
        <color indexed="8"/>
        <rFont val="Arial Narrow"/>
        <family val="2"/>
      </rPr>
      <t>Nicht geförderte Flächen der Gebäude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>(Flächen für andere Nutzung)</t>
    </r>
  </si>
  <si>
    <t>Bauvorhaben
(PLZ, Ort, Adresse)</t>
  </si>
  <si>
    <t>Förderungswerber:in</t>
  </si>
  <si>
    <t>Zweiteinreichung (Regierung)</t>
  </si>
  <si>
    <t>Wohnungsübergabe / Änderung</t>
  </si>
  <si>
    <r>
      <rPr>
        <b/>
        <sz val="22"/>
        <rFont val="Arial Narrow"/>
        <family val="2"/>
      </rPr>
      <t>AUFGLIEDERUNG DER KOSTEN</t>
    </r>
    <r>
      <rPr>
        <b/>
        <sz val="20"/>
        <rFont val="Arial Narrow"/>
        <family val="2"/>
      </rPr>
      <t xml:space="preserve">
</t>
    </r>
    <r>
      <rPr>
        <sz val="11"/>
        <rFont val="Arial Narrow"/>
        <family val="2"/>
      </rPr>
      <t>(gemäß §6 WFG 1993 i.d.g.F.)</t>
    </r>
  </si>
  <si>
    <t>Kostenvergleich</t>
  </si>
  <si>
    <t>Mit der Unterschrift wird erklärt, dass alle gesetzlichen Bestimmungen und alle relevanten Bestimmungen zur Vergabe der Leistungen eingehalten werden.</t>
  </si>
  <si>
    <t>maximal 2.600,-- bzw. 2.850,-- €/m²</t>
  </si>
  <si>
    <t>Unterschrift Förderungswerber:in bzw. der Bauträger:in</t>
  </si>
  <si>
    <t xml:space="preserve">  €/m²</t>
  </si>
  <si>
    <t xml:space="preserve">  -  Nachlass/SG.</t>
  </si>
  <si>
    <t>=</t>
  </si>
  <si>
    <t>*  förderbare Nutzfläche (WBF 4)</t>
  </si>
  <si>
    <t>Bei Eigenleistungen im Sinne der Entgeltrichtlinienverordnung (ERVO) erfolgt ein Abschlag von 10%. Für die Ermittlung wird die im WBF1 Blatt ausgewiesene Büroleistung in Prozent herangezogen. Die Abzüge erfolgen in 10er Schritten, wobei je 10er Schritt jeweils ein Betrag in der Höhe von € 1,-- in Abzug gebracht wird (erster 10er Schritt: von 0 bis 10%).</t>
  </si>
  <si>
    <t>Förderbare Kosten</t>
  </si>
  <si>
    <t>Baukreditkosten</t>
  </si>
  <si>
    <t xml:space="preserve">in % der förderbaren Kosten </t>
  </si>
  <si>
    <t>%</t>
  </si>
  <si>
    <t>Abzug Pauschalkosten für PKW- Ein- und Abstellplätze nach WBF 4</t>
  </si>
  <si>
    <t>Gebührenbefreite Gesamtbaukosten</t>
  </si>
  <si>
    <t>Sonstige, nicht förderbare jedoch gebührenbefreite Kosten</t>
  </si>
  <si>
    <t>Fixpreis lt WGG</t>
  </si>
  <si>
    <t>…………………………………………..</t>
  </si>
  <si>
    <t xml:space="preserve">Umsatzsteuer </t>
  </si>
  <si>
    <t>(nur bei Eigentumswohnungen, Fläche 1 und 2)</t>
  </si>
  <si>
    <t>Summe der gebührenbefreiten Gesamtbaukosten</t>
  </si>
  <si>
    <r>
      <t>Förderbare Errichtungskosten</t>
    </r>
    <r>
      <rPr>
        <i/>
        <sz val="11"/>
        <rFont val="Arial Narrow"/>
        <family val="2"/>
      </rPr>
      <t xml:space="preserve"> (1+2+3+4+5+6+7+8+9) </t>
    </r>
  </si>
  <si>
    <r>
      <t>Vorleistungen</t>
    </r>
    <r>
      <rPr>
        <i/>
        <sz val="11"/>
        <color indexed="8"/>
        <rFont val="Arial Narrow"/>
        <family val="2"/>
      </rPr>
      <t xml:space="preserve"> (Kosten für nächsten BA abziehen/Kosten aus vorhergehendem BA addieren)</t>
    </r>
  </si>
  <si>
    <r>
      <t>Förderbare Kosten</t>
    </r>
    <r>
      <rPr>
        <b/>
        <sz val="11"/>
        <color indexed="8"/>
        <rFont val="Arial Narrow"/>
        <family val="2"/>
      </rPr>
      <t xml:space="preserve"> lt. §6 des WFG 93 (abzüglich der Kosten der PKW Ein- und Abstellplätze)</t>
    </r>
  </si>
  <si>
    <r>
      <t>Förderbare Kosten</t>
    </r>
    <r>
      <rPr>
        <sz val="11"/>
        <color indexed="8"/>
        <rFont val="Arial Narrow"/>
        <family val="2"/>
      </rPr>
      <t xml:space="preserve"> lt. §6 des WFG 93 (abzüglich der Kosten der PKW Ein- und Abstellplätze)</t>
    </r>
  </si>
  <si>
    <r>
      <t xml:space="preserve">Errichtungskosten für die nicht fb. Flächen </t>
    </r>
    <r>
      <rPr>
        <sz val="11"/>
        <color indexed="8"/>
        <rFont val="Arial Narrow"/>
        <family val="2"/>
      </rPr>
      <t xml:space="preserve"> (Flächen über 90 m²)</t>
    </r>
  </si>
  <si>
    <t>Programme</t>
  </si>
  <si>
    <t>FZ</t>
  </si>
  <si>
    <t>Förderungssatz</t>
  </si>
  <si>
    <t>Obergrenzen</t>
  </si>
  <si>
    <t>Honorare</t>
  </si>
  <si>
    <t>2020/2021</t>
  </si>
  <si>
    <t>maximal 1.900,-- bzw. 2.200,-- €/m²</t>
  </si>
  <si>
    <t>Maximal € 216,-/m²WNF bei Bauvorhaben ab 20 WE.
Maximal € 232,-/m²WNF bei Bauvorhaben von 10 bis 19 WE.
Maximal € 248,-/m²WNF bei Bauvorhaben bis 9 WE.</t>
  </si>
  <si>
    <t>maximal 2.100,-- bzw. 2.350,-- €/m²</t>
  </si>
  <si>
    <t>Maximal € 296,-/m²WNF bei Bauvorhaben ab 20 WE.
Maximal € 318,-/m²WNF bei Bauvorhaben von 10 bis 19 WE.
Maximal € 340,-/m²WNF bei Bauvorhaben bis 9 WE.</t>
  </si>
  <si>
    <t>2022/2023</t>
  </si>
  <si>
    <t>Förderunssatz</t>
  </si>
  <si>
    <t>Art und Anzahl der Wohnungen</t>
  </si>
  <si>
    <t>Eigentumswohnungen</t>
  </si>
  <si>
    <t>Mietwohnungen</t>
  </si>
  <si>
    <t>Mietwohnungen mit erhöhter Förderung</t>
  </si>
  <si>
    <t>sonstige Einheiten</t>
  </si>
  <si>
    <t>……………………………………………………………………………….</t>
  </si>
  <si>
    <t>*</t>
  </si>
  <si>
    <t>Ermittlung der Pauschalkosten der PKW-Ein- und Abstellplätze</t>
  </si>
  <si>
    <t xml:space="preserve">Einstellplätze in Tiefgaragen und ähnlichen Garagenanlagen, in denen eigene Verkehrsflächen überdeckt hergestellt werden </t>
  </si>
  <si>
    <t>€/Einheit</t>
  </si>
  <si>
    <t>Stück</t>
  </si>
  <si>
    <t>Einstellplätze im Erd- oder Kellergeschoß des Gebäudes oder in einem eigenem Gebäude</t>
  </si>
  <si>
    <t>Einstellplätze in flugdachartigen Garagen</t>
  </si>
  <si>
    <t>Abstellplätze</t>
  </si>
  <si>
    <t>Pauschalkosten für PKW-Ein- und Abstellplätze</t>
  </si>
  <si>
    <r>
      <t xml:space="preserve">Förderbare Kosten lt. §6 des WFG 93 </t>
    </r>
    <r>
      <rPr>
        <sz val="10"/>
        <color indexed="8"/>
        <rFont val="Arial Narrow"/>
        <family val="2"/>
      </rPr>
      <t>(abzüglich der Kosten der PKW Ein- und Abstellplätze)</t>
    </r>
  </si>
  <si>
    <r>
      <t xml:space="preserve"> </t>
    </r>
    <r>
      <rPr>
        <sz val="12"/>
        <color indexed="8"/>
        <rFont val="Arial Narrow"/>
        <family val="2"/>
      </rPr>
      <t>€/</t>
    </r>
    <r>
      <rPr>
        <sz val="10"/>
        <color indexed="8"/>
        <rFont val="Arial Narrow"/>
        <family val="2"/>
      </rPr>
      <t>m²WNF:</t>
    </r>
  </si>
  <si>
    <r>
      <t xml:space="preserve">Gebührenbefreite Gesamtbaukosten </t>
    </r>
    <r>
      <rPr>
        <i/>
        <sz val="10"/>
        <color indexed="8"/>
        <rFont val="Arial Narrow"/>
        <family val="2"/>
      </rPr>
      <t>(nach § 6 WFG 93 i.d.g.F.)</t>
    </r>
  </si>
  <si>
    <t>Pauschalkosten für die PKW-Ein- und Abstellplätze lt WBF 4 + anteilige Honorare und BKK.</t>
  </si>
  <si>
    <t>2018/2019</t>
  </si>
  <si>
    <t>2018/2019
2020/2021</t>
  </si>
  <si>
    <t>2024/2025</t>
  </si>
  <si>
    <t>Programm 2024/2025 (Darlehen)</t>
  </si>
  <si>
    <r>
      <rPr>
        <b/>
        <sz val="22"/>
        <rFont val="Arial Narrow"/>
        <family val="2"/>
      </rPr>
      <t>Ermittlung der förderbaren Kosten (Darlehen)</t>
    </r>
    <r>
      <rPr>
        <b/>
        <sz val="20"/>
        <rFont val="Arial Narrow"/>
        <family val="2"/>
      </rPr>
      <t xml:space="preserve">
</t>
    </r>
    <r>
      <rPr>
        <sz val="11"/>
        <rFont val="Arial Narrow"/>
        <family val="2"/>
      </rPr>
      <t>(gemäß §6 WFG 1993 i.d.g.F.)</t>
    </r>
  </si>
  <si>
    <t>Sonderwohnbauprogramm 2024 (Darlehen)</t>
  </si>
  <si>
    <t>max. möglicher Förderbetrag (siehe §7d DVO)</t>
  </si>
  <si>
    <t xml:space="preserve">maximal 2.600,-- bzw. 2.850,-- €/m² </t>
  </si>
  <si>
    <t>förderbare Kosten auf Basis des WBF 5</t>
  </si>
  <si>
    <r>
      <t xml:space="preserve">WBF 4
</t>
    </r>
    <r>
      <rPr>
        <sz val="16"/>
        <color theme="1"/>
        <rFont val="Arial Narrow"/>
        <family val="2"/>
      </rPr>
      <t>09/2024</t>
    </r>
  </si>
  <si>
    <r>
      <t xml:space="preserve">WBF 5
</t>
    </r>
    <r>
      <rPr>
        <sz val="16"/>
        <color theme="1"/>
        <rFont val="Arial Narrow"/>
        <family val="2"/>
      </rPr>
      <t>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</si>
</sst>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€&quot;\ #,##0;\-&quot;€&quot;\ #,##0"/>
    <numFmt numFmtId="43" formatCode="_-* #,##0.00_-;\-* #,##0.00_-;_-* &quot;-&quot;??_-;_-@_-"/>
    <numFmt numFmtId="164" formatCode="_-* #,##0_-;\-* #,##0_-;_-* &quot;-&quot;??_-;_-@_-"/>
    <numFmt numFmtId="166" formatCode="_-[$€-C07]\ * #,##0_-;\-[$€-C07]\ * #,##0_-;_-[$€-C07]\ * &quot;-&quot;??_-;_-@_-"/>
    <numFmt numFmtId="167" formatCode="_-[$€-C07]\ * #,##0.00_-;\-[$€-C07]\ * #,##0.00_-;_-[$€-C07]\ * &quot;-&quot;??_-;_-@_-"/>
    <numFmt numFmtId="169" formatCode="_-* #,##0\ &quot;m²&quot;_-;\-* #,##0\ &quot;m²&quot;_-;_-* &quot;-&quot;??\ &quot;m²&quot;_-;_-@_-"/>
    <numFmt numFmtId="170" formatCode="_-[$€-C07]\ * #,##0_-;\-[$€-C07]\ * #,##0_-;_-[$€-C07]\ * &quot;-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i/>
      <sz val="11"/>
      <color theme="1"/>
      <name val="Arial Narrow"/>
      <family val="2"/>
    </font>
    <font>
      <b/>
      <sz val="11"/>
      <color rgb="FFFF6699"/>
      <name val="Arial Narrow"/>
      <family val="2"/>
    </font>
    <font>
      <b/>
      <sz val="11"/>
      <color rgb="FFFF99CC"/>
      <name val="Arial Narrow"/>
      <family val="2"/>
    </font>
    <font>
      <b/>
      <sz val="20"/>
      <name val="Arial Narrow"/>
      <family val="2"/>
    </font>
    <font>
      <b/>
      <sz val="22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1"/>
      <name val="Arial Narrow"/>
      <family val="2"/>
    </font>
    <font>
      <i/>
      <sz val="11"/>
      <color indexed="8"/>
      <name val="Arial Narrow"/>
      <family val="2"/>
    </font>
    <font>
      <b/>
      <sz val="11"/>
      <color indexed="8"/>
      <name val="Arial Narrow"/>
      <family val="2"/>
    </font>
    <font>
      <u/>
      <sz val="11"/>
      <color theme="1"/>
      <name val="Arial Narrow"/>
      <family val="2"/>
    </font>
    <font>
      <b/>
      <sz val="14"/>
      <color theme="1"/>
      <name val="Arial Narrow"/>
      <family val="2"/>
    </font>
    <font>
      <vertAlign val="superscript"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9"/>
      <color theme="1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i/>
      <sz val="10"/>
      <color indexed="8"/>
      <name val="Arial Narrow"/>
      <family val="2"/>
    </font>
    <font>
      <b/>
      <sz val="12"/>
      <name val="Arial Narrow"/>
      <family val="2"/>
    </font>
    <font>
      <sz val="12"/>
      <color rgb="FFFF99CC"/>
      <name val="Arial Narrow"/>
      <family val="2"/>
    </font>
    <font>
      <sz val="12"/>
      <name val="Arial Narrow"/>
      <family val="2"/>
    </font>
    <font>
      <b/>
      <vertAlign val="subscript"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5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6" xfId="0" applyFont="1" applyFill="1" applyBorder="1"/>
    <xf numFmtId="0" fontId="5" fillId="0" borderId="17" xfId="0" applyFont="1" applyBorder="1"/>
    <xf numFmtId="0" fontId="5" fillId="0" borderId="3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49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/>
    <xf numFmtId="0" fontId="5" fillId="0" borderId="0" xfId="0" applyFont="1" applyBorder="1"/>
    <xf numFmtId="2" fontId="4" fillId="0" borderId="0" xfId="0" applyNumberFormat="1" applyFont="1" applyBorder="1" applyAlignment="1">
      <alignment horizontal="right"/>
    </xf>
    <xf numFmtId="0" fontId="5" fillId="0" borderId="0" xfId="2" applyFont="1" applyFill="1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4" xfId="0" applyFont="1" applyBorder="1" applyAlignment="1"/>
    <xf numFmtId="49" fontId="4" fillId="0" borderId="6" xfId="0" applyNumberFormat="1" applyFont="1" applyFill="1" applyBorder="1" applyAlignment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4" xfId="0" applyFont="1" applyBorder="1"/>
    <xf numFmtId="0" fontId="4" fillId="0" borderId="7" xfId="0" applyFont="1" applyBorder="1" applyAlignment="1"/>
    <xf numFmtId="49" fontId="4" fillId="0" borderId="8" xfId="0" applyNumberFormat="1" applyFont="1" applyBorder="1" applyAlignment="1"/>
    <xf numFmtId="0" fontId="4" fillId="0" borderId="7" xfId="0" applyFont="1" applyFill="1" applyBorder="1"/>
    <xf numFmtId="0" fontId="4" fillId="0" borderId="9" xfId="0" applyFont="1" applyBorder="1" applyAlignment="1"/>
    <xf numFmtId="49" fontId="4" fillId="0" borderId="11" xfId="0" applyNumberFormat="1" applyFont="1" applyBorder="1" applyAlignment="1"/>
    <xf numFmtId="0" fontId="4" fillId="2" borderId="10" xfId="0" applyFont="1" applyFill="1" applyBorder="1"/>
    <xf numFmtId="0" fontId="4" fillId="0" borderId="9" xfId="0" applyFont="1" applyBorder="1"/>
    <xf numFmtId="0" fontId="8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8" fillId="0" borderId="1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7" fontId="4" fillId="0" borderId="0" xfId="0" applyNumberFormat="1" applyFont="1"/>
    <xf numFmtId="166" fontId="4" fillId="0" borderId="0" xfId="0" applyNumberFormat="1" applyFont="1"/>
    <xf numFmtId="0" fontId="4" fillId="0" borderId="6" xfId="0" applyFont="1" applyBorder="1" applyAlignment="1"/>
    <xf numFmtId="0" fontId="4" fillId="2" borderId="9" xfId="0" applyFont="1" applyFill="1" applyBorder="1"/>
    <xf numFmtId="0" fontId="4" fillId="2" borderId="11" xfId="0" applyFont="1" applyFill="1" applyBorder="1"/>
    <xf numFmtId="0" fontId="4" fillId="0" borderId="8" xfId="0" applyFont="1" applyBorder="1" applyAlignment="1"/>
    <xf numFmtId="0" fontId="11" fillId="0" borderId="0" xfId="0" applyFont="1"/>
    <xf numFmtId="0" fontId="4" fillId="2" borderId="7" xfId="0" applyFont="1" applyFill="1" applyBorder="1"/>
    <xf numFmtId="0" fontId="4" fillId="2" borderId="0" xfId="0" applyFont="1" applyFill="1" applyBorder="1"/>
    <xf numFmtId="0" fontId="4" fillId="2" borderId="8" xfId="0" applyFont="1" applyFill="1" applyBorder="1"/>
    <xf numFmtId="0" fontId="7" fillId="0" borderId="8" xfId="0" applyFont="1" applyBorder="1"/>
    <xf numFmtId="0" fontId="12" fillId="0" borderId="0" xfId="0" applyFont="1" applyBorder="1"/>
    <xf numFmtId="166" fontId="4" fillId="0" borderId="0" xfId="1" applyNumberFormat="1" applyFont="1" applyFill="1" applyBorder="1" applyAlignment="1">
      <alignment horizontal="center"/>
    </xf>
    <xf numFmtId="0" fontId="4" fillId="0" borderId="0" xfId="0" applyFont="1" applyFill="1"/>
    <xf numFmtId="0" fontId="8" fillId="0" borderId="0" xfId="0" applyFont="1" applyBorder="1"/>
    <xf numFmtId="166" fontId="7" fillId="0" borderId="0" xfId="1" applyNumberFormat="1" applyFont="1" applyFill="1" applyBorder="1" applyAlignment="1">
      <alignment horizontal="left"/>
    </xf>
    <xf numFmtId="0" fontId="5" fillId="0" borderId="7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23" fillId="0" borderId="0" xfId="0" applyFont="1" applyFill="1" applyBorder="1"/>
    <xf numFmtId="2" fontId="5" fillId="0" borderId="0" xfId="0" applyNumberFormat="1" applyFont="1" applyFill="1" applyBorder="1" applyAlignment="1"/>
    <xf numFmtId="0" fontId="17" fillId="0" borderId="10" xfId="0" applyFont="1" applyBorder="1"/>
    <xf numFmtId="0" fontId="17" fillId="0" borderId="0" xfId="0" applyFont="1"/>
    <xf numFmtId="0" fontId="0" fillId="0" borderId="34" xfId="0" applyBorder="1"/>
    <xf numFmtId="0" fontId="0" fillId="0" borderId="1" xfId="0" applyBorder="1"/>
    <xf numFmtId="3" fontId="0" fillId="3" borderId="23" xfId="0" applyNumberFormat="1" applyFill="1" applyBorder="1"/>
    <xf numFmtId="3" fontId="0" fillId="0" borderId="39" xfId="0" applyNumberFormat="1" applyBorder="1"/>
    <xf numFmtId="3" fontId="0" fillId="0" borderId="40" xfId="0" applyNumberFormat="1" applyBorder="1"/>
    <xf numFmtId="14" fontId="0" fillId="0" borderId="34" xfId="0" applyNumberFormat="1" applyBorder="1"/>
    <xf numFmtId="0" fontId="4" fillId="2" borderId="0" xfId="0" applyFont="1" applyFill="1"/>
    <xf numFmtId="0" fontId="19" fillId="0" borderId="0" xfId="0" applyFont="1"/>
    <xf numFmtId="0" fontId="19" fillId="0" borderId="0" xfId="0" applyFont="1" applyAlignment="1"/>
    <xf numFmtId="0" fontId="25" fillId="0" borderId="0" xfId="0" applyFont="1" applyFill="1"/>
    <xf numFmtId="0" fontId="26" fillId="0" borderId="0" xfId="0" applyFont="1" applyFill="1"/>
    <xf numFmtId="0" fontId="24" fillId="0" borderId="0" xfId="0" applyFont="1"/>
    <xf numFmtId="0" fontId="19" fillId="4" borderId="0" xfId="0" applyFont="1" applyFill="1"/>
    <xf numFmtId="0" fontId="27" fillId="0" borderId="0" xfId="2" applyFont="1" applyBorder="1"/>
    <xf numFmtId="0" fontId="27" fillId="0" borderId="0" xfId="2" applyFont="1"/>
    <xf numFmtId="0" fontId="19" fillId="0" borderId="0" xfId="0" applyFont="1" applyFill="1" applyBorder="1" applyAlignment="1"/>
    <xf numFmtId="43" fontId="24" fillId="0" borderId="0" xfId="1" applyFont="1" applyFill="1" applyBorder="1" applyAlignment="1"/>
    <xf numFmtId="0" fontId="4" fillId="0" borderId="0" xfId="0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right"/>
    </xf>
    <xf numFmtId="0" fontId="32" fillId="0" borderId="10" xfId="0" applyFont="1" applyFill="1" applyBorder="1" applyAlignment="1">
      <alignment horizontal="left" wrapText="1"/>
    </xf>
    <xf numFmtId="0" fontId="19" fillId="0" borderId="10" xfId="0" applyFont="1" applyBorder="1" applyAlignment="1">
      <alignment horizontal="left"/>
    </xf>
    <xf numFmtId="2" fontId="15" fillId="0" borderId="10" xfId="0" applyNumberFormat="1" applyFont="1" applyBorder="1" applyAlignment="1">
      <alignment horizontal="right"/>
    </xf>
    <xf numFmtId="0" fontId="4" fillId="0" borderId="11" xfId="0" applyFont="1" applyBorder="1"/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29" fillId="0" borderId="7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1" xfId="0" applyFont="1" applyBorder="1" applyAlignment="1">
      <alignment wrapText="1"/>
    </xf>
    <xf numFmtId="0" fontId="34" fillId="0" borderId="2" xfId="0" applyFont="1" applyBorder="1"/>
    <xf numFmtId="0" fontId="34" fillId="0" borderId="12" xfId="0" applyFont="1" applyFill="1" applyBorder="1"/>
    <xf numFmtId="0" fontId="18" fillId="0" borderId="13" xfId="0" applyFont="1" applyFill="1" applyBorder="1" applyAlignment="1">
      <alignment horizontal="center"/>
    </xf>
    <xf numFmtId="0" fontId="35" fillId="0" borderId="13" xfId="0" applyFont="1" applyFill="1" applyBorder="1"/>
    <xf numFmtId="0" fontId="18" fillId="0" borderId="13" xfId="0" applyFont="1" applyFill="1" applyBorder="1"/>
    <xf numFmtId="166" fontId="18" fillId="0" borderId="13" xfId="1" applyNumberFormat="1" applyFont="1" applyFill="1" applyBorder="1" applyAlignment="1">
      <alignment horizontal="center"/>
    </xf>
    <xf numFmtId="166" fontId="18" fillId="0" borderId="35" xfId="1" applyNumberFormat="1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4" fillId="0" borderId="33" xfId="0" applyFont="1" applyFill="1" applyBorder="1"/>
    <xf numFmtId="0" fontId="36" fillId="0" borderId="32" xfId="0" applyFont="1" applyFill="1" applyBorder="1"/>
    <xf numFmtId="0" fontId="18" fillId="0" borderId="10" xfId="0" applyFont="1" applyFill="1" applyBorder="1"/>
    <xf numFmtId="0" fontId="18" fillId="0" borderId="5" xfId="0" applyFont="1" applyFill="1" applyBorder="1"/>
    <xf numFmtId="0" fontId="18" fillId="0" borderId="33" xfId="0" applyFont="1" applyFill="1" applyBorder="1"/>
    <xf numFmtId="0" fontId="18" fillId="0" borderId="32" xfId="0" applyFont="1" applyFill="1" applyBorder="1"/>
    <xf numFmtId="0" fontId="29" fillId="0" borderId="10" xfId="0" applyFont="1" applyFill="1" applyBorder="1"/>
    <xf numFmtId="0" fontId="19" fillId="0" borderId="36" xfId="0" applyFont="1" applyFill="1" applyBorder="1"/>
    <xf numFmtId="0" fontId="4" fillId="0" borderId="37" xfId="0" applyFont="1" applyFill="1" applyBorder="1"/>
    <xf numFmtId="0" fontId="19" fillId="0" borderId="12" xfId="0" applyFont="1" applyFill="1" applyBorder="1"/>
    <xf numFmtId="0" fontId="4" fillId="0" borderId="13" xfId="0" applyFont="1" applyFill="1" applyBorder="1"/>
    <xf numFmtId="0" fontId="4" fillId="0" borderId="35" xfId="0" applyFont="1" applyFill="1" applyBorder="1"/>
    <xf numFmtId="0" fontId="4" fillId="0" borderId="32" xfId="0" applyFont="1" applyFill="1" applyBorder="1" applyAlignment="1">
      <alignment horizontal="center"/>
    </xf>
    <xf numFmtId="0" fontId="19" fillId="0" borderId="32" xfId="0" applyFont="1" applyFill="1" applyBorder="1"/>
    <xf numFmtId="0" fontId="4" fillId="0" borderId="10" xfId="0" applyFont="1" applyFill="1" applyBorder="1"/>
    <xf numFmtId="0" fontId="4" fillId="0" borderId="32" xfId="0" applyFont="1" applyFill="1" applyBorder="1"/>
    <xf numFmtId="0" fontId="4" fillId="0" borderId="34" xfId="0" applyFont="1" applyFill="1" applyBorder="1"/>
    <xf numFmtId="166" fontId="18" fillId="0" borderId="0" xfId="1" applyNumberFormat="1" applyFont="1" applyFill="1" applyBorder="1" applyAlignment="1">
      <alignment horizontal="center"/>
    </xf>
    <xf numFmtId="166" fontId="18" fillId="0" borderId="33" xfId="1" applyNumberFormat="1" applyFont="1" applyFill="1" applyBorder="1" applyAlignment="1">
      <alignment horizontal="center"/>
    </xf>
    <xf numFmtId="0" fontId="4" fillId="0" borderId="38" xfId="0" applyFont="1" applyFill="1" applyBorder="1"/>
    <xf numFmtId="0" fontId="29" fillId="0" borderId="37" xfId="0" applyFont="1" applyFill="1" applyBorder="1"/>
    <xf numFmtId="0" fontId="4" fillId="0" borderId="0" xfId="0" applyFont="1" applyFill="1" applyAlignment="1">
      <alignment horizontal="center"/>
    </xf>
    <xf numFmtId="0" fontId="0" fillId="0" borderId="34" xfId="0" applyBorder="1" applyAlignment="1">
      <alignment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14" fontId="0" fillId="0" borderId="2" xfId="0" applyNumberFormat="1" applyBorder="1" applyAlignment="1">
      <alignment vertical="top"/>
    </xf>
    <xf numFmtId="3" fontId="0" fillId="0" borderId="2" xfId="0" applyNumberFormat="1" applyBorder="1" applyAlignment="1">
      <alignment vertical="top"/>
    </xf>
    <xf numFmtId="3" fontId="0" fillId="0" borderId="2" xfId="0" applyNumberFormat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37" fillId="0" borderId="0" xfId="0" applyFont="1" applyFill="1" applyAlignment="1"/>
    <xf numFmtId="9" fontId="24" fillId="0" borderId="0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3" fontId="0" fillId="3" borderId="23" xfId="0" applyNumberFormat="1" applyFill="1" applyBorder="1" applyAlignment="1">
      <alignment wrapText="1"/>
    </xf>
    <xf numFmtId="3" fontId="0" fillId="0" borderId="34" xfId="0" applyNumberFormat="1" applyFill="1" applyBorder="1"/>
    <xf numFmtId="3" fontId="0" fillId="0" borderId="34" xfId="0" applyNumberFormat="1" applyFill="1" applyBorder="1" applyAlignment="1">
      <alignment horizontal="left"/>
    </xf>
    <xf numFmtId="3" fontId="0" fillId="0" borderId="34" xfId="0" applyNumberFormat="1" applyFill="1" applyBorder="1" applyAlignment="1">
      <alignment horizontal="left" wrapText="1"/>
    </xf>
    <xf numFmtId="0" fontId="0" fillId="5" borderId="2" xfId="0" applyFill="1" applyBorder="1" applyAlignment="1">
      <alignment horizontal="left" vertical="top"/>
    </xf>
    <xf numFmtId="14" fontId="0" fillId="5" borderId="2" xfId="0" applyNumberFormat="1" applyFill="1" applyBorder="1" applyAlignment="1">
      <alignment vertical="top"/>
    </xf>
    <xf numFmtId="3" fontId="0" fillId="5" borderId="2" xfId="0" applyNumberFormat="1" applyFill="1" applyBorder="1" applyAlignment="1">
      <alignment vertical="top" wrapText="1"/>
    </xf>
    <xf numFmtId="0" fontId="0" fillId="5" borderId="34" xfId="0" applyFill="1" applyBorder="1"/>
    <xf numFmtId="3" fontId="0" fillId="5" borderId="34" xfId="0" applyNumberFormat="1" applyFill="1" applyBorder="1"/>
    <xf numFmtId="3" fontId="0" fillId="5" borderId="34" xfId="0" applyNumberFormat="1" applyFill="1" applyBorder="1" applyAlignment="1">
      <alignment wrapText="1"/>
    </xf>
    <xf numFmtId="1" fontId="0" fillId="5" borderId="34" xfId="0" applyNumberFormat="1" applyFill="1" applyBorder="1" applyAlignment="1">
      <alignment horizontal="left"/>
    </xf>
    <xf numFmtId="5" fontId="0" fillId="0" borderId="2" xfId="0" applyNumberFormat="1" applyBorder="1" applyAlignment="1">
      <alignment vertical="top"/>
    </xf>
    <xf numFmtId="5" fontId="0" fillId="5" borderId="2" xfId="0" applyNumberFormat="1" applyFill="1" applyBorder="1" applyAlignment="1">
      <alignment vertical="top"/>
    </xf>
    <xf numFmtId="169" fontId="28" fillId="2" borderId="34" xfId="1" applyNumberFormat="1" applyFont="1" applyFill="1" applyBorder="1" applyAlignment="1"/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166" fontId="24" fillId="4" borderId="1" xfId="1" applyNumberFormat="1" applyFont="1" applyFill="1" applyBorder="1" applyAlignment="1">
      <alignment horizontal="center"/>
    </xf>
    <xf numFmtId="166" fontId="24" fillId="4" borderId="2" xfId="1" applyNumberFormat="1" applyFont="1" applyFill="1" applyBorder="1" applyAlignment="1">
      <alignment horizontal="center"/>
    </xf>
    <xf numFmtId="166" fontId="24" fillId="4" borderId="3" xfId="1" applyNumberFormat="1" applyFont="1" applyFill="1" applyBorder="1" applyAlignment="1">
      <alignment horizontal="center"/>
    </xf>
    <xf numFmtId="164" fontId="18" fillId="0" borderId="0" xfId="1" applyNumberFormat="1" applyFont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5" fontId="24" fillId="5" borderId="1" xfId="0" applyNumberFormat="1" applyFont="1" applyFill="1" applyBorder="1" applyAlignment="1">
      <alignment horizontal="center"/>
    </xf>
    <xf numFmtId="5" fontId="24" fillId="5" borderId="2" xfId="0" applyNumberFormat="1" applyFont="1" applyFill="1" applyBorder="1" applyAlignment="1">
      <alignment horizontal="center"/>
    </xf>
    <xf numFmtId="5" fontId="24" fillId="5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center" vertical="center"/>
    </xf>
    <xf numFmtId="3" fontId="32" fillId="5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right"/>
    </xf>
    <xf numFmtId="2" fontId="5" fillId="2" borderId="14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166" fontId="7" fillId="0" borderId="1" xfId="1" applyNumberFormat="1" applyFont="1" applyFill="1" applyBorder="1" applyAlignment="1">
      <alignment horizontal="left"/>
    </xf>
    <xf numFmtId="166" fontId="7" fillId="0" borderId="2" xfId="1" applyNumberFormat="1" applyFont="1" applyFill="1" applyBorder="1" applyAlignment="1">
      <alignment horizontal="left"/>
    </xf>
    <xf numFmtId="166" fontId="7" fillId="0" borderId="3" xfId="1" applyNumberFormat="1" applyFont="1" applyFill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49" fontId="19" fillId="0" borderId="5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24" fillId="0" borderId="23" xfId="0" applyFont="1" applyFill="1" applyBorder="1" applyAlignment="1">
      <alignment horizontal="left"/>
    </xf>
    <xf numFmtId="0" fontId="24" fillId="0" borderId="24" xfId="0" applyFont="1" applyFill="1" applyBorder="1" applyAlignment="1">
      <alignment horizontal="left"/>
    </xf>
    <xf numFmtId="0" fontId="24" fillId="0" borderId="25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right"/>
    </xf>
    <xf numFmtId="2" fontId="4" fillId="0" borderId="19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 vertical="center"/>
    </xf>
    <xf numFmtId="164" fontId="4" fillId="2" borderId="2" xfId="1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6" fontId="4" fillId="2" borderId="4" xfId="1" applyNumberFormat="1" applyFont="1" applyFill="1" applyBorder="1" applyAlignment="1">
      <alignment horizontal="left"/>
    </xf>
    <xf numFmtId="166" fontId="4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 applyAlignment="1">
      <alignment horizontal="left"/>
    </xf>
    <xf numFmtId="166" fontId="4" fillId="2" borderId="7" xfId="1" applyNumberFormat="1" applyFont="1" applyFill="1" applyBorder="1" applyAlignment="1">
      <alignment horizontal="left"/>
    </xf>
    <xf numFmtId="166" fontId="4" fillId="2" borderId="0" xfId="1" applyNumberFormat="1" applyFont="1" applyFill="1" applyBorder="1" applyAlignment="1">
      <alignment horizontal="left"/>
    </xf>
    <xf numFmtId="166" fontId="4" fillId="2" borderId="8" xfId="1" applyNumberFormat="1" applyFont="1" applyFill="1" applyBorder="1" applyAlignment="1">
      <alignment horizontal="left"/>
    </xf>
    <xf numFmtId="166" fontId="4" fillId="2" borderId="9" xfId="1" applyNumberFormat="1" applyFont="1" applyFill="1" applyBorder="1" applyAlignment="1">
      <alignment horizontal="left"/>
    </xf>
    <xf numFmtId="166" fontId="4" fillId="2" borderId="10" xfId="1" applyNumberFormat="1" applyFont="1" applyFill="1" applyBorder="1" applyAlignment="1">
      <alignment horizontal="left"/>
    </xf>
    <xf numFmtId="166" fontId="4" fillId="2" borderId="11" xfId="1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7" fillId="2" borderId="1" xfId="1" applyNumberFormat="1" applyFont="1" applyFill="1" applyBorder="1" applyAlignment="1">
      <alignment horizontal="left"/>
    </xf>
    <xf numFmtId="166" fontId="7" fillId="2" borderId="2" xfId="1" applyNumberFormat="1" applyFont="1" applyFill="1" applyBorder="1" applyAlignment="1">
      <alignment horizontal="left"/>
    </xf>
    <xf numFmtId="166" fontId="7" fillId="2" borderId="3" xfId="1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29" fillId="5" borderId="7" xfId="0" applyNumberFormat="1" applyFont="1" applyFill="1" applyBorder="1" applyAlignment="1">
      <alignment horizontal="left" wrapText="1"/>
    </xf>
    <xf numFmtId="3" fontId="29" fillId="5" borderId="0" xfId="0" applyNumberFormat="1" applyFont="1" applyFill="1" applyBorder="1" applyAlignment="1">
      <alignment horizontal="left" wrapText="1"/>
    </xf>
    <xf numFmtId="3" fontId="29" fillId="5" borderId="8" xfId="0" applyNumberFormat="1" applyFont="1" applyFill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29" fillId="0" borderId="10" xfId="0" applyFont="1" applyBorder="1" applyAlignment="1">
      <alignment horizontal="left" wrapText="1"/>
    </xf>
    <xf numFmtId="0" fontId="29" fillId="0" borderId="11" xfId="0" applyFont="1" applyBorder="1" applyAlignment="1">
      <alignment horizontal="left" wrapText="1"/>
    </xf>
    <xf numFmtId="166" fontId="18" fillId="0" borderId="4" xfId="1" applyNumberFormat="1" applyFont="1" applyFill="1" applyBorder="1" applyAlignment="1">
      <alignment horizontal="center"/>
    </xf>
    <xf numFmtId="166" fontId="18" fillId="0" borderId="5" xfId="1" applyNumberFormat="1" applyFont="1" applyFill="1" applyBorder="1" applyAlignment="1">
      <alignment horizontal="center"/>
    </xf>
    <xf numFmtId="166" fontId="18" fillId="0" borderId="6" xfId="1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66" fontId="19" fillId="0" borderId="1" xfId="1" applyNumberFormat="1" applyFont="1" applyFill="1" applyBorder="1" applyAlignment="1">
      <alignment horizontal="left"/>
    </xf>
    <xf numFmtId="166" fontId="19" fillId="0" borderId="2" xfId="1" applyNumberFormat="1" applyFont="1" applyFill="1" applyBorder="1" applyAlignment="1">
      <alignment horizontal="left"/>
    </xf>
    <xf numFmtId="166" fontId="19" fillId="0" borderId="3" xfId="1" applyNumberFormat="1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6" fontId="19" fillId="0" borderId="24" xfId="1" applyNumberFormat="1" applyFont="1" applyFill="1" applyBorder="1" applyAlignment="1">
      <alignment horizontal="center"/>
    </xf>
    <xf numFmtId="166" fontId="19" fillId="0" borderId="25" xfId="1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center"/>
    </xf>
    <xf numFmtId="166" fontId="18" fillId="0" borderId="33" xfId="1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right"/>
    </xf>
    <xf numFmtId="166" fontId="18" fillId="2" borderId="0" xfId="1" applyNumberFormat="1" applyFont="1" applyFill="1" applyBorder="1" applyAlignment="1">
      <alignment horizontal="center"/>
    </xf>
    <xf numFmtId="166" fontId="18" fillId="2" borderId="33" xfId="1" applyNumberFormat="1" applyFon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right"/>
    </xf>
    <xf numFmtId="170" fontId="24" fillId="0" borderId="23" xfId="0" applyNumberFormat="1" applyFont="1" applyFill="1" applyBorder="1" applyAlignment="1">
      <alignment horizontal="center"/>
    </xf>
    <xf numFmtId="170" fontId="24" fillId="0" borderId="24" xfId="0" applyNumberFormat="1" applyFont="1" applyFill="1" applyBorder="1" applyAlignment="1">
      <alignment horizontal="center"/>
    </xf>
    <xf numFmtId="170" fontId="24" fillId="0" borderId="25" xfId="0" applyNumberFormat="1" applyFont="1" applyFill="1" applyBorder="1" applyAlignment="1">
      <alignment horizontal="center"/>
    </xf>
    <xf numFmtId="170" fontId="24" fillId="0" borderId="0" xfId="3" applyNumberFormat="1" applyFont="1" applyFill="1" applyBorder="1" applyAlignment="1">
      <alignment horizontal="center"/>
    </xf>
    <xf numFmtId="170" fontId="24" fillId="0" borderId="8" xfId="3" applyNumberFormat="1" applyFont="1" applyFill="1" applyBorder="1" applyAlignment="1">
      <alignment horizontal="center"/>
    </xf>
    <xf numFmtId="170" fontId="4" fillId="0" borderId="1" xfId="0" applyNumberFormat="1" applyFont="1" applyBorder="1" applyAlignment="1">
      <alignment horizontal="center" vertical="center"/>
    </xf>
    <xf numFmtId="170" fontId="4" fillId="0" borderId="2" xfId="0" applyNumberFormat="1" applyFont="1" applyBorder="1" applyAlignment="1">
      <alignment horizontal="center" vertical="center"/>
    </xf>
    <xf numFmtId="170" fontId="4" fillId="0" borderId="3" xfId="0" applyNumberFormat="1" applyFont="1" applyBorder="1" applyAlignment="1">
      <alignment horizontal="center" vertical="center"/>
    </xf>
    <xf numFmtId="170" fontId="7" fillId="0" borderId="22" xfId="0" applyNumberFormat="1" applyFont="1" applyBorder="1" applyAlignment="1">
      <alignment horizontal="center" vertical="center"/>
    </xf>
  </cellXfs>
  <cellStyles count="4">
    <cellStyle name="Komma" xfId="1" builtinId="3"/>
    <cellStyle name="Prozent" xfId="3" builtinId="5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Tabelle 1'!$B$2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Tabelle 1'!$B$23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8</xdr:row>
          <xdr:rowOff>19050</xdr:rowOff>
        </xdr:from>
        <xdr:to>
          <xdr:col>19</xdr:col>
          <xdr:colOff>0</xdr:colOff>
          <xdr:row>8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19050</xdr:rowOff>
        </xdr:from>
        <xdr:to>
          <xdr:col>2</xdr:col>
          <xdr:colOff>171450</xdr:colOff>
          <xdr:row>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</xdr:rowOff>
        </xdr:from>
        <xdr:to>
          <xdr:col>2</xdr:col>
          <xdr:colOff>171450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19050</xdr:rowOff>
        </xdr:from>
        <xdr:to>
          <xdr:col>2</xdr:col>
          <xdr:colOff>171450</xdr:colOff>
          <xdr:row>11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</xdr:row>
          <xdr:rowOff>19050</xdr:rowOff>
        </xdr:from>
        <xdr:to>
          <xdr:col>19</xdr:col>
          <xdr:colOff>28575</xdr:colOff>
          <xdr:row>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19050</xdr:rowOff>
        </xdr:from>
        <xdr:to>
          <xdr:col>2</xdr:col>
          <xdr:colOff>171450</xdr:colOff>
          <xdr:row>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</xdr:rowOff>
        </xdr:from>
        <xdr:to>
          <xdr:col>2</xdr:col>
          <xdr:colOff>171450</xdr:colOff>
          <xdr:row>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19050</xdr:rowOff>
        </xdr:from>
        <xdr:to>
          <xdr:col>2</xdr:col>
          <xdr:colOff>171450</xdr:colOff>
          <xdr:row>11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19050</xdr:rowOff>
        </xdr:from>
        <xdr:to>
          <xdr:col>18</xdr:col>
          <xdr:colOff>171450</xdr:colOff>
          <xdr:row>51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48</xdr:row>
          <xdr:rowOff>19050</xdr:rowOff>
        </xdr:from>
        <xdr:to>
          <xdr:col>29</xdr:col>
          <xdr:colOff>171450</xdr:colOff>
          <xdr:row>48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50</xdr:row>
          <xdr:rowOff>19050</xdr:rowOff>
        </xdr:from>
        <xdr:to>
          <xdr:col>29</xdr:col>
          <xdr:colOff>171450</xdr:colOff>
          <xdr:row>51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4"/>
  <sheetViews>
    <sheetView topLeftCell="A2" workbookViewId="0">
      <selection activeCell="F15" sqref="F15"/>
    </sheetView>
  </sheetViews>
  <sheetFormatPr baseColWidth="10" defaultRowHeight="15" x14ac:dyDescent="0.25"/>
  <cols>
    <col min="3" max="3" width="16.42578125" customWidth="1"/>
    <col min="4" max="4" width="40.28515625" customWidth="1"/>
    <col min="5" max="5" width="68.42578125" customWidth="1"/>
    <col min="6" max="6" width="40.42578125" customWidth="1"/>
    <col min="7" max="7" width="84.28515625" customWidth="1"/>
  </cols>
  <sheetData>
    <row r="3" spans="1:7" s="93" customFormat="1" ht="15.75" x14ac:dyDescent="0.25">
      <c r="C3" s="93" t="s">
        <v>160</v>
      </c>
      <c r="D3" s="93" t="s">
        <v>161</v>
      </c>
      <c r="E3" s="93" t="s">
        <v>162</v>
      </c>
      <c r="F3" s="93" t="s">
        <v>163</v>
      </c>
      <c r="G3" s="93" t="s">
        <v>164</v>
      </c>
    </row>
    <row r="4" spans="1:7" s="165" customFormat="1" ht="45" x14ac:dyDescent="0.25">
      <c r="A4" s="166"/>
      <c r="B4" s="166"/>
      <c r="C4" s="166" t="s">
        <v>165</v>
      </c>
      <c r="D4" s="167">
        <v>43831</v>
      </c>
      <c r="E4" s="185">
        <v>1600</v>
      </c>
      <c r="F4" s="167" t="s">
        <v>166</v>
      </c>
      <c r="G4" s="169" t="s">
        <v>167</v>
      </c>
    </row>
    <row r="5" spans="1:7" s="165" customFormat="1" ht="45" x14ac:dyDescent="0.25">
      <c r="A5" s="166"/>
      <c r="B5" s="166"/>
      <c r="C5" s="166"/>
      <c r="D5" s="167">
        <v>44359</v>
      </c>
      <c r="E5" s="185">
        <v>1600</v>
      </c>
      <c r="F5" s="167" t="s">
        <v>168</v>
      </c>
      <c r="G5" s="169" t="s">
        <v>167</v>
      </c>
    </row>
    <row r="6" spans="1:7" s="165" customFormat="1" ht="45" x14ac:dyDescent="0.25">
      <c r="A6" s="166"/>
      <c r="B6" s="166"/>
      <c r="C6" s="166"/>
      <c r="D6" s="167">
        <v>44744</v>
      </c>
      <c r="E6" s="185">
        <v>1600</v>
      </c>
      <c r="F6" s="167" t="s">
        <v>136</v>
      </c>
      <c r="G6" s="169" t="s">
        <v>167</v>
      </c>
    </row>
    <row r="7" spans="1:7" s="165" customFormat="1" ht="45" x14ac:dyDescent="0.25">
      <c r="A7" s="166"/>
      <c r="B7" s="166"/>
      <c r="C7" s="166"/>
      <c r="D7" s="167">
        <v>45108</v>
      </c>
      <c r="E7" s="185">
        <v>1600</v>
      </c>
      <c r="F7" s="167" t="s">
        <v>136</v>
      </c>
      <c r="G7" s="169" t="s">
        <v>169</v>
      </c>
    </row>
    <row r="8" spans="1:7" s="165" customFormat="1" x14ac:dyDescent="0.25">
      <c r="A8" s="166"/>
      <c r="B8" s="166"/>
      <c r="C8" s="166"/>
      <c r="D8" s="167"/>
      <c r="E8" s="185"/>
      <c r="F8" s="166"/>
      <c r="G8" s="168"/>
    </row>
    <row r="9" spans="1:7" s="165" customFormat="1" ht="45" x14ac:dyDescent="0.25">
      <c r="A9" s="166"/>
      <c r="B9" s="166"/>
      <c r="C9" s="166" t="s">
        <v>170</v>
      </c>
      <c r="D9" s="167">
        <v>44744</v>
      </c>
      <c r="E9" s="185">
        <v>2100</v>
      </c>
      <c r="F9" s="167" t="s">
        <v>136</v>
      </c>
      <c r="G9" s="169" t="s">
        <v>167</v>
      </c>
    </row>
    <row r="10" spans="1:7" s="165" customFormat="1" ht="45" x14ac:dyDescent="0.25">
      <c r="A10" s="166"/>
      <c r="B10" s="166"/>
      <c r="C10" s="166"/>
      <c r="D10" s="167">
        <v>45108</v>
      </c>
      <c r="E10" s="185">
        <v>2100</v>
      </c>
      <c r="F10" s="167" t="s">
        <v>136</v>
      </c>
      <c r="G10" s="169" t="s">
        <v>169</v>
      </c>
    </row>
    <row r="11" spans="1:7" s="165" customFormat="1" ht="45" x14ac:dyDescent="0.25">
      <c r="A11" s="166"/>
      <c r="B11" s="166"/>
      <c r="C11" s="178" t="s">
        <v>193</v>
      </c>
      <c r="D11" s="179">
        <v>45292</v>
      </c>
      <c r="E11" s="186">
        <v>2850</v>
      </c>
      <c r="F11" s="179" t="s">
        <v>198</v>
      </c>
      <c r="G11" s="180" t="s">
        <v>169</v>
      </c>
    </row>
    <row r="12" spans="1:7" s="165" customFormat="1" ht="45" x14ac:dyDescent="0.25">
      <c r="A12" s="166"/>
      <c r="B12" s="166"/>
      <c r="C12" s="178">
        <v>2024</v>
      </c>
      <c r="D12" s="179">
        <v>45292</v>
      </c>
      <c r="E12" s="186">
        <v>2850</v>
      </c>
      <c r="F12" s="179" t="s">
        <v>136</v>
      </c>
      <c r="G12" s="180" t="s">
        <v>169</v>
      </c>
    </row>
    <row r="13" spans="1:7" s="165" customFormat="1" x14ac:dyDescent="0.25">
      <c r="A13" s="166"/>
      <c r="B13" s="166"/>
      <c r="C13" s="166"/>
      <c r="D13" s="167"/>
      <c r="E13" s="168"/>
      <c r="F13" s="167"/>
      <c r="G13" s="169"/>
    </row>
    <row r="14" spans="1:7" s="165" customFormat="1" x14ac:dyDescent="0.25">
      <c r="A14" s="166"/>
      <c r="B14" s="166"/>
      <c r="C14" s="166"/>
      <c r="D14" s="166"/>
      <c r="E14" s="166"/>
      <c r="F14" s="166"/>
      <c r="G14" s="166"/>
    </row>
    <row r="15" spans="1:7" x14ac:dyDescent="0.25">
      <c r="A15" t="s">
        <v>165</v>
      </c>
      <c r="B15" t="b">
        <v>0</v>
      </c>
    </row>
    <row r="16" spans="1:7" ht="16.5" thickBot="1" x14ac:dyDescent="0.3">
      <c r="A16" t="s">
        <v>191</v>
      </c>
      <c r="B16" t="b">
        <v>0</v>
      </c>
      <c r="C16" s="94" t="s">
        <v>171</v>
      </c>
      <c r="D16" s="94" t="s">
        <v>163</v>
      </c>
      <c r="E16" s="94" t="s">
        <v>164</v>
      </c>
    </row>
    <row r="17" spans="1:5" ht="48" customHeight="1" thickBot="1" x14ac:dyDescent="0.3">
      <c r="A17" s="164" t="s">
        <v>192</v>
      </c>
      <c r="B17" s="96" t="b">
        <f>IF(AND(B15=TRUE,B16=TRUE),FALSE,IF(B15=TRUE,TRUE,IF(B16=TRUE,TRUE,FALSE)))</f>
        <v>0</v>
      </c>
      <c r="C17" s="97" t="str">
        <f>IF(AND(C23="",C24=""),"",IF(AND(C23=""),C24,IF(AND(C24=""),C23,"")))</f>
        <v/>
      </c>
      <c r="D17" s="97" t="str">
        <f>IF(AND(D23="",D24=""),"",IF(AND(D23=""),D24,IF(AND(D24=""),D23,"")))</f>
        <v/>
      </c>
      <c r="E17" s="174" t="str">
        <f>IF(AND(E23="",E24=""),"",IF(AND(E23=""),E24,IF(AND(E24=""),E23,"")))</f>
        <v/>
      </c>
    </row>
    <row r="18" spans="1:5" ht="48" customHeight="1" x14ac:dyDescent="0.25">
      <c r="A18" s="95" t="s">
        <v>170</v>
      </c>
      <c r="B18" s="95" t="b">
        <v>0</v>
      </c>
      <c r="C18" s="98"/>
      <c r="D18" s="99"/>
      <c r="E18" s="99"/>
    </row>
    <row r="19" spans="1:5" ht="48" customHeight="1" x14ac:dyDescent="0.25">
      <c r="A19" s="100">
        <v>43831</v>
      </c>
      <c r="B19" s="95" t="b">
        <v>0</v>
      </c>
      <c r="C19" s="175" t="str">
        <f>IF(AND($B$17=TRUE,$B19=TRUE),E4,IF(AND($B$18=TRUE,$B19=TRUE),E$9*0.9,""))</f>
        <v/>
      </c>
      <c r="D19" s="175" t="str">
        <f t="shared" ref="D19:E21" si="0">IF(AND($B$17=TRUE,$B19=TRUE),F4,IF(AND($B$18=TRUE,$B19=TRUE),F$9,""))</f>
        <v/>
      </c>
      <c r="E19" s="176" t="str">
        <f t="shared" si="0"/>
        <v/>
      </c>
    </row>
    <row r="20" spans="1:5" ht="48" customHeight="1" x14ac:dyDescent="0.25">
      <c r="A20" s="100">
        <v>44359</v>
      </c>
      <c r="B20" s="95" t="b">
        <v>0</v>
      </c>
      <c r="C20" s="175" t="str">
        <f>IF(AND($B$17=TRUE,$B20=TRUE),E5,IF(AND($B$18=TRUE,$B20=TRUE),E$9,""))</f>
        <v/>
      </c>
      <c r="D20" s="175" t="str">
        <f t="shared" si="0"/>
        <v/>
      </c>
      <c r="E20" s="177" t="str">
        <f t="shared" si="0"/>
        <v/>
      </c>
    </row>
    <row r="21" spans="1:5" ht="48" customHeight="1" x14ac:dyDescent="0.25">
      <c r="A21" s="100">
        <v>44744</v>
      </c>
      <c r="B21" s="95" t="b">
        <v>0</v>
      </c>
      <c r="C21" s="175" t="str">
        <f>IF(AND($B$17=TRUE,$B21=TRUE),E6,IF(AND($B$18=TRUE,$B21=TRUE),E$9,""))</f>
        <v/>
      </c>
      <c r="D21" s="175" t="str">
        <f t="shared" si="0"/>
        <v/>
      </c>
      <c r="E21" s="177" t="str">
        <f t="shared" si="0"/>
        <v/>
      </c>
    </row>
    <row r="22" spans="1:5" ht="48" customHeight="1" x14ac:dyDescent="0.25">
      <c r="A22" s="100">
        <v>45108</v>
      </c>
      <c r="B22" s="95" t="b">
        <v>0</v>
      </c>
      <c r="C22" s="175" t="str">
        <f>IF(AND($B$17=TRUE,$B22=TRUE),E7,IF(AND($B$18=TRUE,$B22=TRUE),E$10,""))</f>
        <v/>
      </c>
      <c r="D22" s="175" t="str">
        <f>IF(AND($B$17=TRUE,$B22=TRUE),F7,IF(AND($B$18=TRUE,$B22=TRUE),F$10,""))</f>
        <v/>
      </c>
      <c r="E22" s="177" t="str">
        <f>IF(AND($B$17=TRUE,$B22=TRUE),G7,IF(AND($B$18=TRUE,$B22=TRUE),G$10,""))</f>
        <v/>
      </c>
    </row>
    <row r="23" spans="1:5" ht="42" customHeight="1" x14ac:dyDescent="0.25">
      <c r="A23" s="181" t="s">
        <v>193</v>
      </c>
      <c r="B23" s="181" t="b">
        <v>0</v>
      </c>
      <c r="C23" s="182" t="str">
        <f>IF(($B$23=TRUE),E11,"")</f>
        <v/>
      </c>
      <c r="D23" s="182" t="str">
        <f>IF(($B23=TRUE),F11,"")</f>
        <v/>
      </c>
      <c r="E23" s="183" t="str">
        <f>IF(($B23=TRUE),G11,"")</f>
        <v/>
      </c>
    </row>
    <row r="24" spans="1:5" ht="48.75" customHeight="1" x14ac:dyDescent="0.25">
      <c r="A24" s="184">
        <v>2024</v>
      </c>
      <c r="B24" s="181" t="b">
        <v>0</v>
      </c>
      <c r="C24" s="182" t="str">
        <f>IF(($B$24=TRUE),E12,"")</f>
        <v/>
      </c>
      <c r="D24" s="182" t="str">
        <f>IF(($B24=TRUE),F12,"")</f>
        <v/>
      </c>
      <c r="E24" s="183" t="str">
        <f>IF(($B24=TRUE),G12,"")</f>
        <v/>
      </c>
    </row>
  </sheetData>
  <pageMargins left="0.25" right="0.25" top="0.75" bottom="0.75" header="0.3" footer="0.3"/>
  <pageSetup paperSize="8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tabSelected="1" view="pageLayout" zoomScale="112" zoomScaleNormal="85" zoomScaleSheetLayoutView="85" zoomScalePageLayoutView="112" workbookViewId="0">
      <selection activeCell="AE2" sqref="AE2:AL2"/>
    </sheetView>
  </sheetViews>
  <sheetFormatPr baseColWidth="10" defaultColWidth="3" defaultRowHeight="16.5" x14ac:dyDescent="0.3"/>
  <cols>
    <col min="1" max="22" width="2.7109375" style="5" customWidth="1"/>
    <col min="23" max="23" width="12.85546875" style="5" customWidth="1"/>
    <col min="24" max="24" width="3.85546875" style="5" customWidth="1"/>
    <col min="25" max="25" width="3" style="5"/>
    <col min="26" max="26" width="4.85546875" style="5" bestFit="1" customWidth="1"/>
    <col min="27" max="29" width="3" style="5"/>
    <col min="30" max="30" width="5.85546875" style="5" customWidth="1"/>
    <col min="31" max="31" width="3.5703125" style="5" customWidth="1"/>
    <col min="32" max="32" width="6.85546875" style="5" bestFit="1" customWidth="1"/>
    <col min="33" max="16384" width="3" style="5"/>
  </cols>
  <sheetData>
    <row r="1" spans="1:41" ht="27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  <c r="AN1" s="4"/>
      <c r="AO1" s="4"/>
    </row>
    <row r="2" spans="1:41" ht="43.5" customHeight="1" thickBot="1" x14ac:dyDescent="0.35">
      <c r="A2" s="188" t="s">
        <v>195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90"/>
      <c r="AE2" s="191" t="s">
        <v>200</v>
      </c>
      <c r="AF2" s="192"/>
      <c r="AG2" s="192"/>
      <c r="AH2" s="192"/>
      <c r="AI2" s="192"/>
      <c r="AJ2" s="192"/>
      <c r="AK2" s="192"/>
      <c r="AL2" s="193"/>
      <c r="AM2" s="4"/>
      <c r="AN2" s="4"/>
      <c r="AO2" s="4"/>
    </row>
    <row r="3" spans="1:41" ht="38.25" customHeight="1" x14ac:dyDescent="0.3">
      <c r="A3" s="194" t="s">
        <v>126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  <c r="L3" s="197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9"/>
      <c r="AM3" s="4"/>
      <c r="AN3" s="4"/>
      <c r="AO3" s="4"/>
    </row>
    <row r="4" spans="1:41" ht="38.25" customHeight="1" x14ac:dyDescent="0.3">
      <c r="A4" s="200" t="s">
        <v>129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  <c r="L4" s="203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5"/>
      <c r="AM4" s="4"/>
      <c r="AN4" s="4"/>
      <c r="AO4" s="4"/>
    </row>
    <row r="5" spans="1:41" ht="38.25" customHeight="1" thickBot="1" x14ac:dyDescent="0.35">
      <c r="A5" s="212" t="s">
        <v>130</v>
      </c>
      <c r="B5" s="213"/>
      <c r="C5" s="213"/>
      <c r="D5" s="213"/>
      <c r="E5" s="213"/>
      <c r="F5" s="213"/>
      <c r="G5" s="213"/>
      <c r="H5" s="213"/>
      <c r="I5" s="213"/>
      <c r="J5" s="213"/>
      <c r="K5" s="214"/>
      <c r="L5" s="215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7"/>
      <c r="AM5" s="4"/>
      <c r="AN5" s="4"/>
      <c r="AO5" s="4"/>
    </row>
    <row r="6" spans="1:41" s="81" customFormat="1" ht="13.15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2"/>
      <c r="AN6" s="2"/>
      <c r="AO6" s="2"/>
    </row>
    <row r="7" spans="1:41" s="2" customFormat="1" ht="18" customHeight="1" x14ac:dyDescent="0.3">
      <c r="E7" s="2" t="s">
        <v>131</v>
      </c>
      <c r="Q7" s="91"/>
      <c r="R7" s="91"/>
      <c r="S7" s="91"/>
      <c r="T7" s="91"/>
      <c r="U7" s="2" t="s">
        <v>194</v>
      </c>
      <c r="AA7" s="163"/>
      <c r="AH7" s="92"/>
      <c r="AI7" s="92"/>
      <c r="AJ7" s="92"/>
      <c r="AK7" s="92"/>
      <c r="AL7" s="90"/>
    </row>
    <row r="8" spans="1:41" s="2" customFormat="1" ht="18" customHeight="1" x14ac:dyDescent="0.3">
      <c r="AA8" s="163"/>
      <c r="AH8" s="92"/>
      <c r="AI8" s="92"/>
      <c r="AJ8" s="92"/>
      <c r="AK8" s="92"/>
      <c r="AL8" s="90"/>
    </row>
    <row r="9" spans="1:41" s="2" customFormat="1" ht="18" customHeight="1" x14ac:dyDescent="0.3">
      <c r="A9" s="90"/>
      <c r="E9" s="2" t="s">
        <v>132</v>
      </c>
      <c r="P9" s="5"/>
      <c r="U9" s="5" t="s">
        <v>196</v>
      </c>
      <c r="AA9" s="163"/>
      <c r="AH9" s="92"/>
      <c r="AI9" s="92"/>
      <c r="AJ9" s="92"/>
      <c r="AK9" s="92"/>
      <c r="AL9" s="90"/>
    </row>
    <row r="10" spans="1:41" s="2" customFormat="1" ht="18" customHeight="1" x14ac:dyDescent="0.3">
      <c r="AA10" s="163"/>
      <c r="AH10" s="92"/>
      <c r="AI10" s="92"/>
      <c r="AJ10" s="92"/>
      <c r="AK10" s="92"/>
      <c r="AL10" s="90"/>
    </row>
    <row r="11" spans="1:41" s="2" customFormat="1" ht="18" customHeight="1" x14ac:dyDescent="0.3">
      <c r="E11" s="2" t="s">
        <v>0</v>
      </c>
      <c r="AA11" s="163"/>
      <c r="AH11" s="92"/>
      <c r="AI11" s="92"/>
      <c r="AJ11" s="92"/>
      <c r="AK11" s="92"/>
      <c r="AL11" s="90"/>
    </row>
    <row r="12" spans="1:41" s="2" customFormat="1" ht="18" customHeight="1" x14ac:dyDescent="0.3">
      <c r="AA12" s="163"/>
      <c r="AH12" s="113"/>
      <c r="AI12" s="113"/>
      <c r="AJ12" s="113"/>
      <c r="AK12" s="113"/>
      <c r="AL12" s="90"/>
    </row>
    <row r="13" spans="1:41" s="2" customFormat="1" ht="18" customHeight="1" x14ac:dyDescent="0.3">
      <c r="AA13" s="163"/>
      <c r="AH13" s="113"/>
      <c r="AI13" s="113"/>
      <c r="AJ13" s="113"/>
      <c r="AK13" s="113"/>
      <c r="AL13" s="90"/>
    </row>
    <row r="14" spans="1:41" ht="24.75" customHeight="1" x14ac:dyDescent="0.3">
      <c r="AB14" s="2"/>
      <c r="AC14" s="2"/>
      <c r="AD14" s="2"/>
      <c r="AE14" s="2"/>
    </row>
    <row r="15" spans="1:4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41" x14ac:dyDescent="0.3">
      <c r="A16" s="5" t="s">
        <v>172</v>
      </c>
      <c r="L16" s="206"/>
      <c r="M16" s="207"/>
      <c r="O16" s="5" t="s">
        <v>173</v>
      </c>
      <c r="X16" s="110"/>
      <c r="Y16" s="206"/>
      <c r="Z16" s="207"/>
    </row>
    <row r="17" spans="1:38" x14ac:dyDescent="0.3">
      <c r="X17" s="2"/>
    </row>
    <row r="18" spans="1:38" x14ac:dyDescent="0.3">
      <c r="L18" s="206"/>
      <c r="M18" s="207"/>
      <c r="O18" s="5" t="s">
        <v>174</v>
      </c>
      <c r="X18" s="110"/>
      <c r="Y18" s="206"/>
      <c r="Z18" s="207"/>
      <c r="AB18" s="5" t="s">
        <v>175</v>
      </c>
    </row>
    <row r="19" spans="1:38" x14ac:dyDescent="0.3">
      <c r="X19" s="2"/>
    </row>
    <row r="20" spans="1:38" x14ac:dyDescent="0.3">
      <c r="L20" s="206"/>
      <c r="M20" s="207"/>
      <c r="X20" s="110"/>
      <c r="Y20" s="206"/>
      <c r="Z20" s="207"/>
    </row>
    <row r="22" spans="1:38" x14ac:dyDescent="0.3">
      <c r="A22" s="5" t="s">
        <v>176</v>
      </c>
      <c r="L22" s="206"/>
      <c r="M22" s="207"/>
      <c r="O22" s="101" t="s">
        <v>177</v>
      </c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</row>
    <row r="24" spans="1:38" x14ac:dyDescent="0.3">
      <c r="AC24" s="11"/>
      <c r="AD24" s="11"/>
      <c r="AE24" s="11"/>
    </row>
    <row r="25" spans="1:38" ht="18.75" x14ac:dyDescent="0.35">
      <c r="A25" s="102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171"/>
      <c r="AF25" s="7"/>
      <c r="AG25" s="7"/>
      <c r="AH25" s="7"/>
      <c r="AI25" s="7"/>
      <c r="AJ25" s="7"/>
      <c r="AK25" s="7"/>
      <c r="AL25" s="7"/>
    </row>
    <row r="26" spans="1:38" ht="18.75" x14ac:dyDescent="0.3">
      <c r="A26" s="102" t="s">
        <v>197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3"/>
      <c r="S26" s="103"/>
      <c r="T26" s="103"/>
      <c r="U26" s="111"/>
      <c r="V26" s="111"/>
      <c r="W26" s="187"/>
      <c r="X26" s="170" t="s">
        <v>178</v>
      </c>
      <c r="Y26" s="218" t="str">
        <f>'Tabelle 1'!C17</f>
        <v/>
      </c>
      <c r="Z26" s="219"/>
      <c r="AA26" s="219"/>
      <c r="AB26" s="220"/>
      <c r="AC26" s="170" t="s">
        <v>178</v>
      </c>
      <c r="AD26" s="172">
        <v>0.9</v>
      </c>
      <c r="AE26" s="173" t="s">
        <v>140</v>
      </c>
      <c r="AF26" s="208" t="str">
        <f>IF(W26="","",ROUND(W26*Y26,-2)*0.9)</f>
        <v/>
      </c>
      <c r="AG26" s="209"/>
      <c r="AH26" s="209"/>
      <c r="AI26" s="209"/>
      <c r="AJ26" s="209"/>
      <c r="AK26" s="210"/>
      <c r="AL26" s="102"/>
    </row>
    <row r="27" spans="1:38" x14ac:dyDescent="0.3">
      <c r="A27" s="104"/>
      <c r="B27" s="105"/>
      <c r="C27" s="81"/>
      <c r="D27" s="81"/>
      <c r="E27" s="81"/>
      <c r="F27" s="81"/>
    </row>
    <row r="28" spans="1:38" x14ac:dyDescent="0.3"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38" ht="18.75" x14ac:dyDescent="0.3">
      <c r="A29" s="102" t="s">
        <v>199</v>
      </c>
      <c r="G29" s="81"/>
      <c r="W29" s="208">
        <f>'WBF 5'!AC166</f>
        <v>0</v>
      </c>
      <c r="X29" s="209"/>
      <c r="Y29" s="209"/>
      <c r="Z29" s="209"/>
      <c r="AA29" s="209"/>
      <c r="AB29" s="210"/>
      <c r="AC29" s="170" t="s">
        <v>178</v>
      </c>
      <c r="AD29" s="172">
        <v>0.9</v>
      </c>
      <c r="AE29" s="173" t="s">
        <v>140</v>
      </c>
      <c r="AF29" s="208">
        <f>W29*0.9</f>
        <v>0</v>
      </c>
      <c r="AG29" s="209"/>
      <c r="AH29" s="209"/>
      <c r="AI29" s="209"/>
      <c r="AJ29" s="209"/>
      <c r="AK29" s="210"/>
    </row>
    <row r="31" spans="1:38" ht="18.75" x14ac:dyDescent="0.3">
      <c r="C31" s="106" t="s">
        <v>179</v>
      </c>
    </row>
    <row r="32" spans="1:38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x14ac:dyDescent="0.3">
      <c r="A33" s="5" t="s">
        <v>180</v>
      </c>
    </row>
    <row r="34" spans="1:38" ht="18.75" x14ac:dyDescent="0.3">
      <c r="A34" s="5" t="s">
        <v>181</v>
      </c>
      <c r="F34" s="211">
        <v>16000</v>
      </c>
      <c r="G34" s="211"/>
      <c r="H34" s="211"/>
      <c r="J34" s="5" t="s">
        <v>178</v>
      </c>
      <c r="L34" s="206"/>
      <c r="M34" s="207"/>
      <c r="O34" s="5" t="s">
        <v>182</v>
      </c>
      <c r="U34" s="208">
        <f>+L34*F34</f>
        <v>0</v>
      </c>
      <c r="V34" s="209"/>
      <c r="W34" s="209"/>
      <c r="X34" s="209"/>
      <c r="Y34" s="210"/>
    </row>
    <row r="36" spans="1:38" x14ac:dyDescent="0.3">
      <c r="A36" s="5" t="s">
        <v>183</v>
      </c>
    </row>
    <row r="37" spans="1:38" ht="18.75" x14ac:dyDescent="0.3">
      <c r="A37" s="5" t="s">
        <v>181</v>
      </c>
      <c r="F37" s="211">
        <v>7500</v>
      </c>
      <c r="G37" s="211"/>
      <c r="H37" s="211"/>
      <c r="J37" s="5" t="s">
        <v>178</v>
      </c>
      <c r="L37" s="206"/>
      <c r="M37" s="207"/>
      <c r="O37" s="5" t="s">
        <v>182</v>
      </c>
      <c r="U37" s="208">
        <f>+L37*F37</f>
        <v>0</v>
      </c>
      <c r="V37" s="209"/>
      <c r="W37" s="209"/>
      <c r="X37" s="209"/>
      <c r="Y37" s="210"/>
    </row>
    <row r="39" spans="1:38" x14ac:dyDescent="0.3">
      <c r="A39" s="5" t="s">
        <v>184</v>
      </c>
    </row>
    <row r="40" spans="1:38" ht="18.75" x14ac:dyDescent="0.3">
      <c r="A40" s="5" t="s">
        <v>181</v>
      </c>
      <c r="F40" s="211">
        <v>6000</v>
      </c>
      <c r="G40" s="211"/>
      <c r="H40" s="211"/>
      <c r="J40" s="5" t="s">
        <v>178</v>
      </c>
      <c r="L40" s="206"/>
      <c r="M40" s="207"/>
      <c r="O40" s="5" t="s">
        <v>182</v>
      </c>
      <c r="U40" s="208">
        <f>+L40*F40</f>
        <v>0</v>
      </c>
      <c r="V40" s="209"/>
      <c r="W40" s="209"/>
      <c r="X40" s="209"/>
      <c r="Y40" s="210"/>
    </row>
    <row r="42" spans="1:38" x14ac:dyDescent="0.3">
      <c r="A42" s="5" t="s">
        <v>185</v>
      </c>
    </row>
    <row r="43" spans="1:38" ht="18.75" x14ac:dyDescent="0.3">
      <c r="A43" s="5" t="s">
        <v>181</v>
      </c>
      <c r="F43" s="211">
        <v>2500</v>
      </c>
      <c r="G43" s="211"/>
      <c r="H43" s="211"/>
      <c r="J43" s="5" t="s">
        <v>178</v>
      </c>
      <c r="L43" s="206"/>
      <c r="M43" s="207"/>
      <c r="O43" s="5" t="s">
        <v>182</v>
      </c>
      <c r="U43" s="208">
        <f>+L43*F43</f>
        <v>0</v>
      </c>
      <c r="V43" s="209"/>
      <c r="W43" s="209"/>
      <c r="X43" s="209"/>
      <c r="Y43" s="210"/>
    </row>
    <row r="45" spans="1:38" ht="18.75" x14ac:dyDescent="0.3">
      <c r="A45" s="102" t="s">
        <v>186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7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208">
        <f>U34+U37+U40+U43</f>
        <v>0</v>
      </c>
      <c r="AG45" s="209"/>
      <c r="AH45" s="209"/>
      <c r="AI45" s="209"/>
      <c r="AJ45" s="209"/>
      <c r="AK45" s="210"/>
      <c r="AL45" s="102"/>
    </row>
    <row r="48" spans="1:38" ht="4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70.5" customHeight="1" x14ac:dyDescent="0.3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37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</row>
    <row r="50" spans="1:38" x14ac:dyDescent="0.3">
      <c r="A50" s="221" t="s">
        <v>32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4"/>
      <c r="T50" s="221" t="s">
        <v>137</v>
      </c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</row>
    <row r="51" spans="1:38" x14ac:dyDescent="0.3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</row>
    <row r="52" spans="1:38" x14ac:dyDescent="0.3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8"/>
      <c r="AE52" s="109"/>
      <c r="AF52" s="109"/>
      <c r="AG52" s="109"/>
      <c r="AH52" s="109"/>
    </row>
    <row r="53" spans="1:38" x14ac:dyDescent="0.3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</row>
  </sheetData>
  <mergeCells count="36">
    <mergeCell ref="A50:R50"/>
    <mergeCell ref="T50:AL50"/>
    <mergeCell ref="Y16:Z16"/>
    <mergeCell ref="Y18:Z18"/>
    <mergeCell ref="Y20:Z20"/>
    <mergeCell ref="A49:R49"/>
    <mergeCell ref="T49:AL49"/>
    <mergeCell ref="L40:M40"/>
    <mergeCell ref="U40:Y40"/>
    <mergeCell ref="F43:H43"/>
    <mergeCell ref="L43:M43"/>
    <mergeCell ref="U43:Y43"/>
    <mergeCell ref="AF45:AK45"/>
    <mergeCell ref="L22:M22"/>
    <mergeCell ref="AF26:AK26"/>
    <mergeCell ref="F37:H37"/>
    <mergeCell ref="L37:M37"/>
    <mergeCell ref="U37:Y37"/>
    <mergeCell ref="F40:H40"/>
    <mergeCell ref="A5:K5"/>
    <mergeCell ref="L5:AL5"/>
    <mergeCell ref="F34:H34"/>
    <mergeCell ref="L34:M34"/>
    <mergeCell ref="U34:Y34"/>
    <mergeCell ref="L16:M16"/>
    <mergeCell ref="L18:M18"/>
    <mergeCell ref="L20:M20"/>
    <mergeCell ref="AF29:AK29"/>
    <mergeCell ref="Y26:AB26"/>
    <mergeCell ref="W29:AB29"/>
    <mergeCell ref="A2:AD2"/>
    <mergeCell ref="AE2:AL2"/>
    <mergeCell ref="A3:K3"/>
    <mergeCell ref="L3:AL3"/>
    <mergeCell ref="A4:K4"/>
    <mergeCell ref="L4:AL4"/>
  </mergeCells>
  <pageMargins left="0.59055118110236227" right="0.47244094488188981" top="0.74803149606299213" bottom="0.74803149606299213" header="0.19685039370078741" footer="0.19685039370078741"/>
  <pageSetup paperSize="9" scale="71" orientation="portrait" r:id="rId1"/>
  <headerFooter scaleWithDoc="0">
    <oddHeader>&amp;C&amp;G</oddHeader>
    <oddFooter>&amp;L&amp;"Arial Narrow,Standard"&amp;9WBF 4, gültig ab 01.09.2024
Dieses Formular ersetzt WBF4 vom 1.7.2023.&amp;R&amp;"Arial Narrow,Standard"&amp;9Seite 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17</xdr:col>
                    <xdr:colOff>171450</xdr:colOff>
                    <xdr:row>8</xdr:row>
                    <xdr:rowOff>19050</xdr:rowOff>
                  </from>
                  <to>
                    <xdr:col>19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19050</xdr:rowOff>
                  </from>
                  <to>
                    <xdr:col>2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</xdr:rowOff>
                  </from>
                  <to>
                    <xdr:col>2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8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19050</xdr:rowOff>
                  </from>
                  <to>
                    <xdr:col>2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9" name="Check Box 27">
              <controlPr defaultSize="0" autoFill="0" autoLine="0" autoPict="0">
                <anchor moveWithCells="1">
                  <from>
                    <xdr:col>17</xdr:col>
                    <xdr:colOff>171450</xdr:colOff>
                    <xdr:row>6</xdr:row>
                    <xdr:rowOff>19050</xdr:rowOff>
                  </from>
                  <to>
                    <xdr:col>19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82"/>
  <sheetViews>
    <sheetView view="pageLayout" zoomScaleNormal="85" zoomScaleSheetLayoutView="85" workbookViewId="0">
      <selection activeCell="AE2" sqref="AE2:AL2"/>
    </sheetView>
  </sheetViews>
  <sheetFormatPr baseColWidth="10" defaultColWidth="3" defaultRowHeight="16.5" x14ac:dyDescent="0.3"/>
  <cols>
    <col min="1" max="23" width="2.7109375" style="5" customWidth="1"/>
    <col min="24" max="24" width="13.7109375" style="5" customWidth="1"/>
    <col min="25" max="16384" width="3" style="5"/>
  </cols>
  <sheetData>
    <row r="1" spans="1:41" ht="27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4"/>
      <c r="AN1" s="4"/>
      <c r="AO1" s="4"/>
    </row>
    <row r="2" spans="1:41" ht="43.5" customHeight="1" thickBot="1" x14ac:dyDescent="0.35">
      <c r="A2" s="188" t="s">
        <v>133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90"/>
      <c r="AE2" s="191" t="s">
        <v>201</v>
      </c>
      <c r="AF2" s="192"/>
      <c r="AG2" s="192"/>
      <c r="AH2" s="192"/>
      <c r="AI2" s="192"/>
      <c r="AJ2" s="192"/>
      <c r="AK2" s="192"/>
      <c r="AL2" s="193"/>
      <c r="AM2" s="4"/>
      <c r="AN2" s="4"/>
      <c r="AO2" s="4"/>
    </row>
    <row r="3" spans="1:41" ht="38.25" customHeight="1" x14ac:dyDescent="0.3">
      <c r="A3" s="194" t="s">
        <v>126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  <c r="L3" s="244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6"/>
      <c r="AM3" s="4"/>
      <c r="AN3" s="4"/>
      <c r="AO3" s="4"/>
    </row>
    <row r="4" spans="1:41" ht="38.25" customHeight="1" x14ac:dyDescent="0.3">
      <c r="A4" s="200" t="s">
        <v>129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  <c r="L4" s="247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9"/>
      <c r="AM4" s="4"/>
      <c r="AN4" s="4"/>
      <c r="AO4" s="4"/>
    </row>
    <row r="5" spans="1:41" ht="38.25" customHeight="1" thickBot="1" x14ac:dyDescent="0.35">
      <c r="A5" s="212" t="s">
        <v>130</v>
      </c>
      <c r="B5" s="213"/>
      <c r="C5" s="213"/>
      <c r="D5" s="213"/>
      <c r="E5" s="213"/>
      <c r="F5" s="213"/>
      <c r="G5" s="213"/>
      <c r="H5" s="213"/>
      <c r="I5" s="213"/>
      <c r="J5" s="213"/>
      <c r="K5" s="214"/>
      <c r="L5" s="250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2"/>
      <c r="AM5" s="4"/>
      <c r="AN5" s="4"/>
      <c r="AO5" s="4"/>
    </row>
    <row r="6" spans="1:41" s="81" customFormat="1" ht="13.15" customHeigh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2"/>
      <c r="AN6" s="2"/>
      <c r="AO6" s="2"/>
    </row>
    <row r="7" spans="1:41" s="2" customFormat="1" ht="18" customHeight="1" x14ac:dyDescent="0.3">
      <c r="D7" s="2" t="s">
        <v>131</v>
      </c>
      <c r="AH7" s="257"/>
      <c r="AI7" s="257"/>
      <c r="AJ7" s="257"/>
      <c r="AK7" s="257"/>
      <c r="AL7" s="90"/>
    </row>
    <row r="8" spans="1:41" s="2" customFormat="1" ht="18" customHeight="1" x14ac:dyDescent="0.3">
      <c r="AH8" s="257"/>
      <c r="AI8" s="257"/>
      <c r="AJ8" s="257"/>
      <c r="AK8" s="257"/>
      <c r="AL8" s="90"/>
    </row>
    <row r="9" spans="1:41" s="2" customFormat="1" ht="18" customHeight="1" x14ac:dyDescent="0.3">
      <c r="A9" s="90"/>
      <c r="D9" s="2" t="s">
        <v>132</v>
      </c>
      <c r="AH9" s="257"/>
      <c r="AI9" s="257"/>
      <c r="AJ9" s="257"/>
      <c r="AK9" s="257"/>
      <c r="AL9" s="90"/>
    </row>
    <row r="10" spans="1:41" s="2" customFormat="1" ht="18" customHeight="1" x14ac:dyDescent="0.3">
      <c r="AH10" s="257"/>
      <c r="AI10" s="257"/>
      <c r="AJ10" s="257"/>
      <c r="AK10" s="257"/>
      <c r="AL10" s="90"/>
    </row>
    <row r="11" spans="1:41" s="2" customFormat="1" ht="18" customHeight="1" x14ac:dyDescent="0.3">
      <c r="D11" s="2" t="s">
        <v>0</v>
      </c>
      <c r="AH11" s="257"/>
      <c r="AI11" s="257"/>
      <c r="AJ11" s="257"/>
      <c r="AK11" s="257"/>
      <c r="AL11" s="90"/>
    </row>
    <row r="12" spans="1:41" ht="7.9" customHeight="1" thickBot="1" x14ac:dyDescent="0.35"/>
    <row r="13" spans="1:41" ht="18" customHeight="1" x14ac:dyDescent="0.3">
      <c r="A13" s="12" t="s">
        <v>127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  <c r="AC13" s="14"/>
      <c r="AD13" s="13"/>
      <c r="AE13" s="13"/>
      <c r="AF13" s="13"/>
      <c r="AG13" s="13"/>
      <c r="AH13" s="229">
        <v>0</v>
      </c>
      <c r="AI13" s="230"/>
      <c r="AJ13" s="230"/>
      <c r="AK13" s="230"/>
      <c r="AL13" s="15" t="s">
        <v>1</v>
      </c>
    </row>
    <row r="14" spans="1:41" ht="18" customHeight="1" x14ac:dyDescent="0.3">
      <c r="A14" s="16" t="s">
        <v>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231">
        <v>0</v>
      </c>
      <c r="AI14" s="232"/>
      <c r="AJ14" s="232"/>
      <c r="AK14" s="232"/>
      <c r="AL14" s="17" t="s">
        <v>1</v>
      </c>
    </row>
    <row r="15" spans="1:41" ht="18" customHeight="1" x14ac:dyDescent="0.3">
      <c r="A15" s="16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 t="s">
        <v>4</v>
      </c>
      <c r="AD15" s="7"/>
      <c r="AE15" s="7"/>
      <c r="AF15" s="7"/>
      <c r="AG15" s="7"/>
      <c r="AH15" s="231">
        <v>0</v>
      </c>
      <c r="AI15" s="232"/>
      <c r="AJ15" s="232"/>
      <c r="AK15" s="232"/>
      <c r="AL15" s="17" t="s">
        <v>1</v>
      </c>
    </row>
    <row r="16" spans="1:41" ht="18" customHeight="1" x14ac:dyDescent="0.3">
      <c r="A16" s="18" t="s">
        <v>128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 t="s">
        <v>5</v>
      </c>
      <c r="AD16" s="7"/>
      <c r="AE16" s="7"/>
      <c r="AF16" s="7"/>
      <c r="AG16" s="7"/>
      <c r="AH16" s="231">
        <v>0</v>
      </c>
      <c r="AI16" s="232"/>
      <c r="AJ16" s="232"/>
      <c r="AK16" s="232"/>
      <c r="AL16" s="17" t="s">
        <v>1</v>
      </c>
    </row>
    <row r="17" spans="1:38" ht="18" customHeight="1" x14ac:dyDescent="0.3">
      <c r="A17" s="18" t="s">
        <v>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231">
        <v>0</v>
      </c>
      <c r="AI17" s="232"/>
      <c r="AJ17" s="232"/>
      <c r="AK17" s="232"/>
      <c r="AL17" s="17" t="s">
        <v>1</v>
      </c>
    </row>
    <row r="18" spans="1:38" ht="18" customHeight="1" thickBot="1" x14ac:dyDescent="0.35">
      <c r="A18" s="19" t="s">
        <v>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53">
        <f>SUM(AH13:AK17)</f>
        <v>0</v>
      </c>
      <c r="AI18" s="254"/>
      <c r="AJ18" s="254"/>
      <c r="AK18" s="254"/>
      <c r="AL18" s="21" t="s">
        <v>1</v>
      </c>
    </row>
    <row r="20" spans="1:38" ht="17.100000000000001" customHeight="1" x14ac:dyDescent="0.3">
      <c r="A20" s="22"/>
      <c r="B20" s="23" t="s">
        <v>8</v>
      </c>
      <c r="C20" s="24"/>
      <c r="D20" s="24" t="s">
        <v>9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5">
        <v>30000</v>
      </c>
      <c r="Z20" s="256"/>
      <c r="AA20" s="256"/>
      <c r="AB20" s="256"/>
      <c r="AC20" s="256"/>
      <c r="AD20" s="256"/>
      <c r="AE20" s="26" t="s">
        <v>10</v>
      </c>
      <c r="AF20" s="27"/>
      <c r="AG20" s="28" t="s">
        <v>11</v>
      </c>
      <c r="AH20" s="27"/>
      <c r="AI20" s="27"/>
      <c r="AJ20" s="27"/>
      <c r="AK20" s="27"/>
      <c r="AL20" s="27"/>
    </row>
    <row r="21" spans="1:38" x14ac:dyDescent="0.3">
      <c r="A21" s="29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27"/>
      <c r="AD21" s="27"/>
      <c r="AE21" s="27"/>
      <c r="AF21" s="27"/>
      <c r="AG21" s="27"/>
      <c r="AH21" s="28"/>
      <c r="AI21" s="27"/>
      <c r="AJ21" s="27"/>
      <c r="AK21" s="27"/>
      <c r="AL21" s="27"/>
    </row>
    <row r="22" spans="1:38" ht="30.6" customHeight="1" x14ac:dyDescent="0.3">
      <c r="A22" s="29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226" t="s">
        <v>12</v>
      </c>
      <c r="Z22" s="227"/>
      <c r="AA22" s="227"/>
      <c r="AB22" s="227"/>
      <c r="AC22" s="227"/>
      <c r="AD22" s="227"/>
      <c r="AE22" s="228"/>
      <c r="AF22" s="226" t="s">
        <v>13</v>
      </c>
      <c r="AG22" s="227"/>
      <c r="AH22" s="227"/>
      <c r="AI22" s="227"/>
      <c r="AJ22" s="227"/>
      <c r="AK22" s="227"/>
      <c r="AL22" s="228"/>
    </row>
    <row r="23" spans="1:38" ht="17.25" customHeight="1" x14ac:dyDescent="0.3">
      <c r="A23" s="22"/>
      <c r="B23" s="23" t="s">
        <v>14</v>
      </c>
      <c r="C23" s="24"/>
      <c r="D23" s="24" t="s">
        <v>15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31"/>
      <c r="Z23" s="30"/>
      <c r="AA23" s="27"/>
      <c r="AB23" s="27"/>
      <c r="AC23" s="27"/>
      <c r="AD23" s="27"/>
      <c r="AE23" s="27"/>
      <c r="AF23" s="335">
        <f>AC58</f>
        <v>0</v>
      </c>
      <c r="AG23" s="336"/>
      <c r="AH23" s="336"/>
      <c r="AI23" s="336"/>
      <c r="AJ23" s="336"/>
      <c r="AK23" s="336"/>
      <c r="AL23" s="337"/>
    </row>
    <row r="24" spans="1:38" ht="17.25" customHeight="1" x14ac:dyDescent="0.3">
      <c r="A24" s="22"/>
      <c r="B24" s="23" t="s">
        <v>16</v>
      </c>
      <c r="C24" s="24"/>
      <c r="D24" s="24" t="s">
        <v>17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335">
        <f>AC75</f>
        <v>0</v>
      </c>
      <c r="Z24" s="336"/>
      <c r="AA24" s="336"/>
      <c r="AB24" s="336"/>
      <c r="AC24" s="336"/>
      <c r="AD24" s="336"/>
      <c r="AE24" s="337" t="s">
        <v>10</v>
      </c>
      <c r="AF24" s="335">
        <f>+Y24</f>
        <v>0</v>
      </c>
      <c r="AG24" s="336"/>
      <c r="AH24" s="336"/>
      <c r="AI24" s="336"/>
      <c r="AJ24" s="336"/>
      <c r="AK24" s="336"/>
      <c r="AL24" s="337" t="s">
        <v>10</v>
      </c>
    </row>
    <row r="25" spans="1:38" ht="17.25" customHeight="1" x14ac:dyDescent="0.3">
      <c r="A25" s="22"/>
      <c r="B25" s="23" t="s">
        <v>18</v>
      </c>
      <c r="C25" s="24"/>
      <c r="D25" s="24" t="s">
        <v>19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335">
        <f>AC85</f>
        <v>0</v>
      </c>
      <c r="Z25" s="336"/>
      <c r="AA25" s="336"/>
      <c r="AB25" s="336"/>
      <c r="AC25" s="336"/>
      <c r="AD25" s="336"/>
      <c r="AE25" s="337" t="s">
        <v>10</v>
      </c>
      <c r="AF25" s="335">
        <f>+Y25</f>
        <v>0</v>
      </c>
      <c r="AG25" s="336"/>
      <c r="AH25" s="336"/>
      <c r="AI25" s="336"/>
      <c r="AJ25" s="336"/>
      <c r="AK25" s="336"/>
      <c r="AL25" s="337" t="s">
        <v>10</v>
      </c>
    </row>
    <row r="26" spans="1:38" ht="17.25" customHeight="1" x14ac:dyDescent="0.3">
      <c r="A26" s="22"/>
      <c r="B26" s="23" t="s">
        <v>20</v>
      </c>
      <c r="C26" s="24"/>
      <c r="D26" s="24" t="s">
        <v>21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335">
        <f>AC111</f>
        <v>0</v>
      </c>
      <c r="Z26" s="336"/>
      <c r="AA26" s="336"/>
      <c r="AB26" s="336"/>
      <c r="AC26" s="336"/>
      <c r="AD26" s="336"/>
      <c r="AE26" s="337" t="s">
        <v>10</v>
      </c>
      <c r="AF26" s="335">
        <f>+Y26</f>
        <v>0</v>
      </c>
      <c r="AG26" s="336"/>
      <c r="AH26" s="336"/>
      <c r="AI26" s="336"/>
      <c r="AJ26" s="336"/>
      <c r="AK26" s="336"/>
      <c r="AL26" s="337" t="s">
        <v>10</v>
      </c>
    </row>
    <row r="27" spans="1:38" ht="17.25" customHeight="1" x14ac:dyDescent="0.3">
      <c r="A27" s="22"/>
      <c r="B27" s="23" t="s">
        <v>22</v>
      </c>
      <c r="C27" s="24"/>
      <c r="D27" s="24" t="s">
        <v>23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335">
        <f>AC119</f>
        <v>0</v>
      </c>
      <c r="Z27" s="336"/>
      <c r="AA27" s="336"/>
      <c r="AB27" s="336"/>
      <c r="AC27" s="336"/>
      <c r="AD27" s="336"/>
      <c r="AE27" s="337"/>
      <c r="AF27" s="335">
        <f>+Y27</f>
        <v>0</v>
      </c>
      <c r="AG27" s="336"/>
      <c r="AH27" s="336"/>
      <c r="AI27" s="336"/>
      <c r="AJ27" s="336"/>
      <c r="AK27" s="336"/>
      <c r="AL27" s="337" t="s">
        <v>10</v>
      </c>
    </row>
    <row r="28" spans="1:38" ht="17.25" customHeight="1" x14ac:dyDescent="0.3">
      <c r="A28" s="22"/>
      <c r="B28" s="23" t="s">
        <v>24</v>
      </c>
      <c r="C28" s="24"/>
      <c r="D28" s="24" t="s">
        <v>25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335">
        <f>AC128</f>
        <v>0</v>
      </c>
      <c r="Z28" s="336"/>
      <c r="AA28" s="336"/>
      <c r="AB28" s="336"/>
      <c r="AC28" s="336"/>
      <c r="AD28" s="336"/>
      <c r="AE28" s="337" t="s">
        <v>10</v>
      </c>
      <c r="AF28" s="335">
        <f>+Y28</f>
        <v>0</v>
      </c>
      <c r="AG28" s="336"/>
      <c r="AH28" s="336"/>
      <c r="AI28" s="336"/>
      <c r="AJ28" s="336"/>
      <c r="AK28" s="336"/>
      <c r="AL28" s="337" t="s">
        <v>10</v>
      </c>
    </row>
    <row r="29" spans="1:38" ht="17.25" customHeight="1" x14ac:dyDescent="0.3">
      <c r="A29" s="22"/>
      <c r="B29" s="23" t="s">
        <v>26</v>
      </c>
      <c r="C29" s="24"/>
      <c r="D29" s="24" t="s">
        <v>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31"/>
      <c r="Z29" s="30"/>
      <c r="AA29" s="27"/>
      <c r="AB29" s="27"/>
      <c r="AC29" s="27"/>
      <c r="AD29" s="27"/>
      <c r="AE29" s="27"/>
      <c r="AF29" s="335">
        <f>AC136</f>
        <v>0</v>
      </c>
      <c r="AG29" s="336"/>
      <c r="AH29" s="336"/>
      <c r="AI29" s="336"/>
      <c r="AJ29" s="336"/>
      <c r="AK29" s="336"/>
      <c r="AL29" s="337" t="s">
        <v>10</v>
      </c>
    </row>
    <row r="30" spans="1:38" ht="17.25" customHeight="1" x14ac:dyDescent="0.3">
      <c r="A30" s="22"/>
      <c r="B30" s="23" t="s">
        <v>28</v>
      </c>
      <c r="C30" s="24"/>
      <c r="D30" s="24" t="s">
        <v>29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31"/>
      <c r="Z30" s="30"/>
      <c r="AA30" s="27"/>
      <c r="AB30" s="27"/>
      <c r="AC30" s="27"/>
      <c r="AD30" s="27"/>
      <c r="AE30" s="27"/>
      <c r="AF30" s="335">
        <f>AC148</f>
        <v>0</v>
      </c>
      <c r="AG30" s="336"/>
      <c r="AH30" s="336"/>
      <c r="AI30" s="336"/>
      <c r="AJ30" s="336"/>
      <c r="AK30" s="336"/>
      <c r="AL30" s="337" t="s">
        <v>10</v>
      </c>
    </row>
    <row r="31" spans="1:38" ht="17.25" customHeight="1" thickBot="1" x14ac:dyDescent="0.35">
      <c r="A31" s="22"/>
      <c r="B31" s="23" t="s">
        <v>30</v>
      </c>
      <c r="C31" s="24"/>
      <c r="D31" s="24" t="s">
        <v>31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31"/>
      <c r="Z31" s="30"/>
      <c r="AA31" s="27"/>
      <c r="AB31" s="27"/>
      <c r="AC31" s="27"/>
      <c r="AD31" s="27"/>
      <c r="AE31" s="27"/>
      <c r="AF31" s="335">
        <f>AC154</f>
        <v>0</v>
      </c>
      <c r="AG31" s="336"/>
      <c r="AH31" s="336"/>
      <c r="AI31" s="336"/>
      <c r="AJ31" s="336"/>
      <c r="AK31" s="336"/>
      <c r="AL31" s="337" t="s">
        <v>10</v>
      </c>
    </row>
    <row r="32" spans="1:38" ht="17.25" customHeight="1" thickBot="1" x14ac:dyDescent="0.35">
      <c r="A32" s="32"/>
      <c r="B32" s="32"/>
      <c r="C32" s="30"/>
      <c r="D32" s="33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38">
        <f>SUM(Y24:AE28)</f>
        <v>0</v>
      </c>
      <c r="Z32" s="338"/>
      <c r="AA32" s="338"/>
      <c r="AB32" s="338"/>
      <c r="AC32" s="338"/>
      <c r="AD32" s="338"/>
      <c r="AE32" s="338" t="s">
        <v>10</v>
      </c>
      <c r="AF32" s="338">
        <f>SUM(AF23:AL31)</f>
        <v>0</v>
      </c>
      <c r="AG32" s="338"/>
      <c r="AH32" s="338"/>
      <c r="AI32" s="338"/>
      <c r="AJ32" s="338"/>
      <c r="AK32" s="338"/>
      <c r="AL32" s="338" t="s">
        <v>10</v>
      </c>
    </row>
    <row r="33" spans="1:38" x14ac:dyDescent="0.3">
      <c r="A33" s="34"/>
      <c r="B33" s="34"/>
      <c r="C33" s="4"/>
      <c r="D33" s="3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F33" s="36"/>
      <c r="AG33" s="36"/>
      <c r="AH33" s="36"/>
      <c r="AI33" s="36"/>
      <c r="AJ33" s="36"/>
      <c r="AK33" s="36"/>
      <c r="AL33" s="4"/>
    </row>
    <row r="34" spans="1:38" x14ac:dyDescent="0.3">
      <c r="A34" s="34"/>
      <c r="B34" s="34"/>
      <c r="C34" s="4"/>
      <c r="D34" s="3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F34" s="36"/>
      <c r="AG34" s="36"/>
      <c r="AH34" s="36"/>
      <c r="AI34" s="36"/>
      <c r="AJ34" s="36"/>
      <c r="AK34" s="36"/>
      <c r="AL34" s="4"/>
    </row>
    <row r="35" spans="1:38" ht="18.75" customHeight="1" x14ac:dyDescent="0.3">
      <c r="A35" s="236" t="s">
        <v>134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8"/>
    </row>
    <row r="36" spans="1:38" ht="18.75" x14ac:dyDescent="0.3">
      <c r="A36" s="238" t="s">
        <v>187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4"/>
      <c r="Z36" s="4"/>
      <c r="AA36" s="4"/>
      <c r="AB36" s="4"/>
      <c r="AC36" s="4"/>
      <c r="AD36" s="117" t="s">
        <v>188</v>
      </c>
      <c r="AE36" s="4"/>
      <c r="AF36" s="118"/>
      <c r="AG36" s="118"/>
      <c r="AH36" s="333">
        <f>IF(AC166=0,0,AC166/'WBF 4'!W26)</f>
        <v>0</v>
      </c>
      <c r="AI36" s="333"/>
      <c r="AJ36" s="333"/>
      <c r="AK36" s="333"/>
      <c r="AL36" s="334"/>
    </row>
    <row r="37" spans="1:38" ht="18.75" x14ac:dyDescent="0.3">
      <c r="A37" s="224" t="str">
        <f>'Tabelle 1'!D17</f>
        <v/>
      </c>
      <c r="B37" s="225"/>
      <c r="C37" s="225"/>
      <c r="D37" s="225"/>
      <c r="E37" s="225"/>
      <c r="F37" s="225"/>
      <c r="G37" s="225"/>
      <c r="H37" s="225"/>
      <c r="I37" s="225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20"/>
      <c r="AD37" s="120"/>
      <c r="AE37" s="11"/>
      <c r="AF37" s="121"/>
      <c r="AG37" s="121"/>
      <c r="AH37" s="121"/>
      <c r="AI37" s="121"/>
      <c r="AJ37" s="121"/>
      <c r="AK37" s="121"/>
      <c r="AL37" s="122"/>
    </row>
    <row r="38" spans="1:38" ht="17.25" thickBot="1" x14ac:dyDescent="0.35"/>
    <row r="39" spans="1:38" ht="19.5" thickBot="1" x14ac:dyDescent="0.35">
      <c r="A39" s="240" t="s">
        <v>189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2"/>
      <c r="AF39" s="330">
        <f>AC182</f>
        <v>0</v>
      </c>
      <c r="AG39" s="331"/>
      <c r="AH39" s="331"/>
      <c r="AI39" s="331"/>
      <c r="AJ39" s="331"/>
      <c r="AK39" s="331"/>
      <c r="AL39" s="332"/>
    </row>
    <row r="40" spans="1:38" x14ac:dyDescent="0.3">
      <c r="A40" s="34"/>
    </row>
    <row r="41" spans="1:38" ht="30" customHeight="1" x14ac:dyDescent="0.3">
      <c r="A41" s="243" t="s">
        <v>135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</row>
    <row r="42" spans="1:38" ht="52.5" customHeight="1" x14ac:dyDescent="0.3">
      <c r="A42" s="34"/>
      <c r="B42" s="34"/>
      <c r="C42" s="4"/>
      <c r="D42" s="3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F42" s="36"/>
      <c r="AG42" s="36"/>
      <c r="AH42" s="36"/>
      <c r="AI42" s="36"/>
      <c r="AJ42" s="36"/>
      <c r="AK42" s="36"/>
      <c r="AL42" s="4"/>
    </row>
    <row r="43" spans="1:38" ht="70.5" customHeight="1" x14ac:dyDescent="0.3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37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</row>
    <row r="44" spans="1:38" x14ac:dyDescent="0.3">
      <c r="A44" s="221" t="s">
        <v>32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4"/>
      <c r="T44" s="221" t="s">
        <v>137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</row>
    <row r="46" spans="1:38" ht="17.100000000000001" customHeight="1" x14ac:dyDescent="0.3">
      <c r="AL46" s="38"/>
    </row>
    <row r="47" spans="1:38" ht="18" customHeight="1" x14ac:dyDescent="0.3">
      <c r="A47" s="273" t="s">
        <v>33</v>
      </c>
      <c r="B47" s="274"/>
      <c r="C47" s="279" t="s">
        <v>34</v>
      </c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1"/>
      <c r="O47" s="39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288" t="s">
        <v>35</v>
      </c>
      <c r="AD47" s="289"/>
      <c r="AE47" s="289"/>
      <c r="AF47" s="289"/>
      <c r="AG47" s="289"/>
      <c r="AH47" s="289"/>
      <c r="AI47" s="289"/>
      <c r="AJ47" s="289"/>
      <c r="AK47" s="289"/>
      <c r="AL47" s="290"/>
    </row>
    <row r="48" spans="1:38" ht="6.6" customHeight="1" x14ac:dyDescent="0.3">
      <c r="A48" s="275"/>
      <c r="B48" s="276"/>
      <c r="C48" s="282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4"/>
      <c r="O48" s="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10"/>
      <c r="AC48" s="42"/>
      <c r="AD48" s="35"/>
      <c r="AE48" s="35"/>
      <c r="AF48" s="35"/>
      <c r="AG48" s="35"/>
      <c r="AH48" s="35"/>
      <c r="AI48" s="35"/>
      <c r="AJ48" s="35"/>
      <c r="AK48" s="35"/>
      <c r="AL48" s="43"/>
    </row>
    <row r="49" spans="1:41" ht="18.75" customHeight="1" x14ac:dyDescent="0.3">
      <c r="A49" s="275"/>
      <c r="B49" s="276"/>
      <c r="C49" s="282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4"/>
      <c r="O49" s="291" t="s">
        <v>36</v>
      </c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3"/>
      <c r="AC49" s="86"/>
      <c r="AD49" s="44"/>
      <c r="AE49" s="296" t="s">
        <v>37</v>
      </c>
      <c r="AF49" s="296"/>
      <c r="AG49" s="296"/>
      <c r="AH49" s="296"/>
      <c r="AI49" s="296"/>
      <c r="AJ49" s="296"/>
      <c r="AK49" s="296"/>
      <c r="AL49" s="297"/>
    </row>
    <row r="50" spans="1:41" ht="6.6" customHeight="1" x14ac:dyDescent="0.3">
      <c r="A50" s="275"/>
      <c r="B50" s="276"/>
      <c r="C50" s="282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4"/>
      <c r="O50" s="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10"/>
      <c r="AC50" s="84"/>
      <c r="AD50" s="35"/>
      <c r="AE50" s="35"/>
      <c r="AF50" s="35"/>
      <c r="AG50" s="35"/>
      <c r="AH50" s="35"/>
      <c r="AI50" s="35"/>
      <c r="AJ50" s="35"/>
      <c r="AK50" s="35"/>
      <c r="AL50" s="43"/>
    </row>
    <row r="51" spans="1:41" ht="18" customHeight="1" x14ac:dyDescent="0.3">
      <c r="A51" s="277"/>
      <c r="B51" s="278"/>
      <c r="C51" s="285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7"/>
      <c r="O51" s="45"/>
      <c r="P51" s="11"/>
      <c r="Q51" s="11"/>
      <c r="R51" s="85"/>
      <c r="S51" s="46"/>
      <c r="T51" s="294" t="s">
        <v>38</v>
      </c>
      <c r="U51" s="294"/>
      <c r="V51" s="294"/>
      <c r="W51" s="294"/>
      <c r="X51" s="294"/>
      <c r="Y51" s="46"/>
      <c r="Z51" s="46"/>
      <c r="AA51" s="46"/>
      <c r="AB51" s="47"/>
      <c r="AC51" s="87"/>
      <c r="AD51" s="48"/>
      <c r="AE51" s="294" t="s">
        <v>39</v>
      </c>
      <c r="AF51" s="294"/>
      <c r="AG51" s="294"/>
      <c r="AH51" s="294"/>
      <c r="AI51" s="294"/>
      <c r="AJ51" s="294"/>
      <c r="AK51" s="294"/>
      <c r="AL51" s="295"/>
    </row>
    <row r="52" spans="1:41" ht="6.6" customHeight="1" x14ac:dyDescent="0.3">
      <c r="A52" s="258"/>
      <c r="B52" s="221"/>
    </row>
    <row r="53" spans="1:41" ht="15.6" customHeight="1" x14ac:dyDescent="0.3">
      <c r="A53" s="49">
        <v>1</v>
      </c>
      <c r="B53" s="50"/>
      <c r="C53" s="51" t="s">
        <v>40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54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/>
      <c r="AC53" s="259">
        <v>0</v>
      </c>
      <c r="AD53" s="260"/>
      <c r="AE53" s="260"/>
      <c r="AF53" s="260"/>
      <c r="AG53" s="260"/>
      <c r="AH53" s="260"/>
      <c r="AI53" s="260"/>
      <c r="AJ53" s="260"/>
      <c r="AK53" s="260"/>
      <c r="AL53" s="261"/>
    </row>
    <row r="54" spans="1:41" x14ac:dyDescent="0.3">
      <c r="A54" s="55">
        <v>1</v>
      </c>
      <c r="B54" s="56"/>
      <c r="C54" s="57" t="s">
        <v>41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262">
        <v>0</v>
      </c>
      <c r="AD54" s="263"/>
      <c r="AE54" s="263"/>
      <c r="AF54" s="263"/>
      <c r="AG54" s="263"/>
      <c r="AH54" s="263"/>
      <c r="AI54" s="263"/>
      <c r="AJ54" s="263"/>
      <c r="AK54" s="263"/>
      <c r="AL54" s="264"/>
    </row>
    <row r="55" spans="1:41" x14ac:dyDescent="0.3">
      <c r="A55" s="58">
        <v>1</v>
      </c>
      <c r="B55" s="59"/>
      <c r="C55" s="60" t="s">
        <v>42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265">
        <v>0</v>
      </c>
      <c r="AD55" s="266"/>
      <c r="AE55" s="266"/>
      <c r="AF55" s="266"/>
      <c r="AG55" s="266"/>
      <c r="AH55" s="266"/>
      <c r="AI55" s="266"/>
      <c r="AJ55" s="266"/>
      <c r="AK55" s="266"/>
      <c r="AL55" s="267"/>
    </row>
    <row r="56" spans="1:41" x14ac:dyDescent="0.3">
      <c r="A56" s="268"/>
      <c r="B56" s="269"/>
      <c r="C56" s="62" t="s">
        <v>43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"/>
      <c r="Z56" s="6"/>
      <c r="AA56" s="6"/>
      <c r="AB56" s="64"/>
      <c r="AC56" s="233">
        <f>ROUND(SUM(AC53:AC55),0)</f>
        <v>0</v>
      </c>
      <c r="AD56" s="234"/>
      <c r="AE56" s="234"/>
      <c r="AF56" s="234"/>
      <c r="AG56" s="234"/>
      <c r="AH56" s="234"/>
      <c r="AI56" s="234"/>
      <c r="AJ56" s="234"/>
      <c r="AK56" s="234"/>
      <c r="AL56" s="235"/>
    </row>
    <row r="57" spans="1:41" x14ac:dyDescent="0.3">
      <c r="A57" s="115"/>
      <c r="B57" s="116"/>
      <c r="C57" s="65" t="s">
        <v>44</v>
      </c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"/>
      <c r="Z57" s="6"/>
      <c r="AA57" s="6"/>
      <c r="AB57" s="6" t="s">
        <v>45</v>
      </c>
      <c r="AC57" s="270">
        <v>0</v>
      </c>
      <c r="AD57" s="271"/>
      <c r="AE57" s="271"/>
      <c r="AF57" s="271"/>
      <c r="AG57" s="271"/>
      <c r="AH57" s="271"/>
      <c r="AI57" s="271"/>
      <c r="AJ57" s="271"/>
      <c r="AK57" s="271"/>
      <c r="AL57" s="272"/>
    </row>
    <row r="58" spans="1:41" x14ac:dyDescent="0.3">
      <c r="A58" s="66"/>
      <c r="B58" s="67"/>
      <c r="C58" s="65" t="s">
        <v>46</v>
      </c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"/>
      <c r="Z58" s="6"/>
      <c r="AA58" s="6"/>
      <c r="AB58" s="6"/>
      <c r="AC58" s="233">
        <f>ROUND(AC56-AC57,-2)</f>
        <v>0</v>
      </c>
      <c r="AD58" s="234"/>
      <c r="AE58" s="234"/>
      <c r="AF58" s="234"/>
      <c r="AG58" s="234"/>
      <c r="AH58" s="234"/>
      <c r="AI58" s="234"/>
      <c r="AJ58" s="234"/>
      <c r="AK58" s="234"/>
      <c r="AL58" s="235"/>
      <c r="AO58" s="68"/>
    </row>
    <row r="59" spans="1:41" ht="6.6" customHeight="1" x14ac:dyDescent="0.3">
      <c r="A59" s="258"/>
      <c r="B59" s="221"/>
      <c r="AC59" s="69"/>
      <c r="AD59" s="69"/>
      <c r="AE59" s="69"/>
      <c r="AF59" s="69"/>
      <c r="AG59" s="69"/>
      <c r="AH59" s="69"/>
      <c r="AI59" s="69"/>
      <c r="AJ59" s="69"/>
      <c r="AK59" s="69"/>
      <c r="AL59" s="69"/>
    </row>
    <row r="60" spans="1:41" x14ac:dyDescent="0.3">
      <c r="A60" s="49">
        <v>2</v>
      </c>
      <c r="B60" s="70"/>
      <c r="C60" s="54" t="s">
        <v>47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59">
        <v>0</v>
      </c>
      <c r="AD60" s="260"/>
      <c r="AE60" s="260"/>
      <c r="AF60" s="260"/>
      <c r="AG60" s="260"/>
      <c r="AH60" s="260"/>
      <c r="AI60" s="260"/>
      <c r="AJ60" s="260"/>
      <c r="AK60" s="260"/>
      <c r="AL60" s="261"/>
    </row>
    <row r="61" spans="1:41" x14ac:dyDescent="0.3">
      <c r="A61" s="55">
        <v>2</v>
      </c>
      <c r="B61" s="56"/>
      <c r="C61" s="9" t="s">
        <v>48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1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262">
        <v>0</v>
      </c>
      <c r="AD61" s="263"/>
      <c r="AE61" s="263"/>
      <c r="AF61" s="263"/>
      <c r="AG61" s="263"/>
      <c r="AH61" s="263"/>
      <c r="AI61" s="263"/>
      <c r="AJ61" s="263"/>
      <c r="AK61" s="263"/>
      <c r="AL61" s="264"/>
    </row>
    <row r="62" spans="1:41" x14ac:dyDescent="0.3">
      <c r="A62" s="55">
        <v>2</v>
      </c>
      <c r="B62" s="56"/>
      <c r="C62" s="9" t="s">
        <v>49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  <c r="O62" s="4"/>
      <c r="P62" s="4"/>
      <c r="Q62" s="4"/>
      <c r="R62" s="4"/>
      <c r="T62" s="4"/>
      <c r="U62" s="4"/>
      <c r="V62" s="4"/>
      <c r="W62" s="4"/>
      <c r="X62" s="4"/>
      <c r="Y62" s="4"/>
      <c r="Z62" s="4"/>
      <c r="AA62" s="4"/>
      <c r="AB62" s="4"/>
      <c r="AC62" s="262">
        <v>0</v>
      </c>
      <c r="AD62" s="263"/>
      <c r="AE62" s="263"/>
      <c r="AF62" s="263"/>
      <c r="AG62" s="263"/>
      <c r="AH62" s="263"/>
      <c r="AI62" s="263"/>
      <c r="AJ62" s="263"/>
      <c r="AK62" s="263"/>
      <c r="AL62" s="264"/>
    </row>
    <row r="63" spans="1:41" x14ac:dyDescent="0.3">
      <c r="A63" s="55">
        <v>2</v>
      </c>
      <c r="B63" s="56"/>
      <c r="C63" s="57" t="s">
        <v>50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10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262">
        <v>0</v>
      </c>
      <c r="AD63" s="263"/>
      <c r="AE63" s="263"/>
      <c r="AF63" s="263"/>
      <c r="AG63" s="263"/>
      <c r="AH63" s="263"/>
      <c r="AI63" s="263"/>
      <c r="AJ63" s="263"/>
      <c r="AK63" s="263"/>
      <c r="AL63" s="264"/>
    </row>
    <row r="64" spans="1:41" x14ac:dyDescent="0.3">
      <c r="A64" s="55">
        <v>2</v>
      </c>
      <c r="B64" s="56"/>
      <c r="C64" s="9" t="s">
        <v>51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10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262">
        <v>0</v>
      </c>
      <c r="AD64" s="263"/>
      <c r="AE64" s="263"/>
      <c r="AF64" s="263"/>
      <c r="AG64" s="263"/>
      <c r="AH64" s="263"/>
      <c r="AI64" s="263"/>
      <c r="AJ64" s="263"/>
      <c r="AK64" s="263"/>
      <c r="AL64" s="264"/>
    </row>
    <row r="65" spans="1:38" x14ac:dyDescent="0.3">
      <c r="A65" s="55">
        <v>2</v>
      </c>
      <c r="B65" s="56"/>
      <c r="C65" s="9" t="s">
        <v>52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10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262">
        <v>0</v>
      </c>
      <c r="AD65" s="263"/>
      <c r="AE65" s="263"/>
      <c r="AF65" s="263"/>
      <c r="AG65" s="263"/>
      <c r="AH65" s="263"/>
      <c r="AI65" s="263"/>
      <c r="AJ65" s="263"/>
      <c r="AK65" s="263"/>
      <c r="AL65" s="264"/>
    </row>
    <row r="66" spans="1:38" x14ac:dyDescent="0.3">
      <c r="A66" s="55">
        <v>2</v>
      </c>
      <c r="B66" s="56"/>
      <c r="C66" s="9" t="s">
        <v>53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10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262">
        <v>0</v>
      </c>
      <c r="AD66" s="263"/>
      <c r="AE66" s="263"/>
      <c r="AF66" s="263"/>
      <c r="AG66" s="263"/>
      <c r="AH66" s="263"/>
      <c r="AI66" s="263"/>
      <c r="AJ66" s="263"/>
      <c r="AK66" s="263"/>
      <c r="AL66" s="264"/>
    </row>
    <row r="67" spans="1:38" x14ac:dyDescent="0.3">
      <c r="A67" s="55">
        <v>2</v>
      </c>
      <c r="B67" s="56"/>
      <c r="C67" s="9" t="s">
        <v>54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10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262">
        <v>0</v>
      </c>
      <c r="AD67" s="263"/>
      <c r="AE67" s="263"/>
      <c r="AF67" s="263"/>
      <c r="AG67" s="263"/>
      <c r="AH67" s="263"/>
      <c r="AI67" s="263"/>
      <c r="AJ67" s="263"/>
      <c r="AK67" s="263"/>
      <c r="AL67" s="264"/>
    </row>
    <row r="68" spans="1:38" x14ac:dyDescent="0.3">
      <c r="A68" s="55">
        <v>2</v>
      </c>
      <c r="B68" s="56"/>
      <c r="C68" s="57" t="s">
        <v>55</v>
      </c>
      <c r="D68" s="4"/>
      <c r="E68" s="4"/>
      <c r="F68" s="4"/>
      <c r="G68" s="4" t="s">
        <v>56</v>
      </c>
      <c r="H68" s="4"/>
      <c r="I68" s="4"/>
      <c r="J68" s="4"/>
      <c r="K68" s="4"/>
      <c r="L68" s="4"/>
      <c r="M68" s="4"/>
      <c r="N68" s="10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262">
        <v>0</v>
      </c>
      <c r="AD68" s="263"/>
      <c r="AE68" s="263"/>
      <c r="AF68" s="263"/>
      <c r="AG68" s="263"/>
      <c r="AH68" s="263"/>
      <c r="AI68" s="263"/>
      <c r="AJ68" s="263"/>
      <c r="AK68" s="263"/>
      <c r="AL68" s="264"/>
    </row>
    <row r="69" spans="1:38" x14ac:dyDescent="0.3">
      <c r="A69" s="55">
        <v>2</v>
      </c>
      <c r="B69" s="56"/>
      <c r="C69" s="9" t="s">
        <v>57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10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262">
        <v>0</v>
      </c>
      <c r="AD69" s="263"/>
      <c r="AE69" s="263"/>
      <c r="AF69" s="263"/>
      <c r="AG69" s="263"/>
      <c r="AH69" s="263"/>
      <c r="AI69" s="263"/>
      <c r="AJ69" s="263"/>
      <c r="AK69" s="263"/>
      <c r="AL69" s="264"/>
    </row>
    <row r="70" spans="1:38" x14ac:dyDescent="0.3">
      <c r="A70" s="55">
        <v>2</v>
      </c>
      <c r="B70" s="56"/>
      <c r="C70" s="9" t="s">
        <v>58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10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262">
        <v>0</v>
      </c>
      <c r="AD70" s="263"/>
      <c r="AE70" s="263"/>
      <c r="AF70" s="263"/>
      <c r="AG70" s="263"/>
      <c r="AH70" s="263"/>
      <c r="AI70" s="263"/>
      <c r="AJ70" s="263"/>
      <c r="AK70" s="263"/>
      <c r="AL70" s="264"/>
    </row>
    <row r="71" spans="1:38" x14ac:dyDescent="0.3">
      <c r="A71" s="55">
        <v>2</v>
      </c>
      <c r="B71" s="56"/>
      <c r="C71" s="9" t="s">
        <v>59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10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262">
        <v>0</v>
      </c>
      <c r="AD71" s="263"/>
      <c r="AE71" s="263"/>
      <c r="AF71" s="263"/>
      <c r="AG71" s="263"/>
      <c r="AH71" s="263"/>
      <c r="AI71" s="263"/>
      <c r="AJ71" s="263"/>
      <c r="AK71" s="263"/>
      <c r="AL71" s="264"/>
    </row>
    <row r="72" spans="1:38" x14ac:dyDescent="0.3">
      <c r="A72" s="58">
        <v>2</v>
      </c>
      <c r="B72" s="59"/>
      <c r="C72" s="71" t="s">
        <v>60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7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265">
        <v>0</v>
      </c>
      <c r="AD72" s="266"/>
      <c r="AE72" s="266"/>
      <c r="AF72" s="266"/>
      <c r="AG72" s="266"/>
      <c r="AH72" s="266"/>
      <c r="AI72" s="266"/>
      <c r="AJ72" s="266"/>
      <c r="AK72" s="266"/>
      <c r="AL72" s="267"/>
    </row>
    <row r="73" spans="1:38" x14ac:dyDescent="0.3">
      <c r="A73" s="268"/>
      <c r="B73" s="269"/>
      <c r="C73" s="62" t="s">
        <v>61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4"/>
      <c r="AC73" s="233">
        <f>ROUND(SUM(AC60:AC72),0)</f>
        <v>0</v>
      </c>
      <c r="AD73" s="234"/>
      <c r="AE73" s="234"/>
      <c r="AF73" s="234"/>
      <c r="AG73" s="234"/>
      <c r="AH73" s="234"/>
      <c r="AI73" s="234"/>
      <c r="AJ73" s="234"/>
      <c r="AK73" s="234"/>
      <c r="AL73" s="235"/>
    </row>
    <row r="74" spans="1:38" x14ac:dyDescent="0.3">
      <c r="A74" s="115"/>
      <c r="B74" s="116"/>
      <c r="C74" s="65" t="s">
        <v>62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 t="s">
        <v>45</v>
      </c>
      <c r="AC74" s="270">
        <v>0</v>
      </c>
      <c r="AD74" s="271"/>
      <c r="AE74" s="271"/>
      <c r="AF74" s="271"/>
      <c r="AG74" s="271"/>
      <c r="AH74" s="271"/>
      <c r="AI74" s="271"/>
      <c r="AJ74" s="271"/>
      <c r="AK74" s="271"/>
      <c r="AL74" s="272"/>
    </row>
    <row r="75" spans="1:38" x14ac:dyDescent="0.3">
      <c r="A75" s="66"/>
      <c r="B75" s="67"/>
      <c r="C75" s="65" t="s">
        <v>63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33">
        <f>ROUND(AC73-AC74,-2)</f>
        <v>0</v>
      </c>
      <c r="AD75" s="234"/>
      <c r="AE75" s="234"/>
      <c r="AF75" s="234"/>
      <c r="AG75" s="234"/>
      <c r="AH75" s="234"/>
      <c r="AI75" s="234"/>
      <c r="AJ75" s="234"/>
      <c r="AK75" s="234"/>
      <c r="AL75" s="235"/>
    </row>
    <row r="76" spans="1:38" ht="6.6" customHeight="1" x14ac:dyDescent="0.3">
      <c r="A76" s="258"/>
      <c r="B76" s="221"/>
      <c r="AC76" s="69"/>
      <c r="AD76" s="69"/>
      <c r="AE76" s="69"/>
      <c r="AF76" s="69"/>
      <c r="AG76" s="69"/>
      <c r="AH76" s="69"/>
      <c r="AI76" s="69"/>
      <c r="AJ76" s="69"/>
      <c r="AK76" s="69"/>
      <c r="AL76" s="69"/>
    </row>
    <row r="77" spans="1:38" x14ac:dyDescent="0.3">
      <c r="A77" s="49">
        <v>3</v>
      </c>
      <c r="B77" s="70"/>
      <c r="C77" s="54" t="s">
        <v>64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259">
        <v>0</v>
      </c>
      <c r="AD77" s="260"/>
      <c r="AE77" s="260"/>
      <c r="AF77" s="260"/>
      <c r="AG77" s="260"/>
      <c r="AH77" s="260"/>
      <c r="AI77" s="260"/>
      <c r="AJ77" s="260"/>
      <c r="AK77" s="260"/>
      <c r="AL77" s="261"/>
    </row>
    <row r="78" spans="1:38" x14ac:dyDescent="0.3">
      <c r="A78" s="55">
        <v>3</v>
      </c>
      <c r="B78" s="73"/>
      <c r="C78" s="9" t="s">
        <v>65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10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262">
        <v>0</v>
      </c>
      <c r="AD78" s="263"/>
      <c r="AE78" s="263"/>
      <c r="AF78" s="263"/>
      <c r="AG78" s="263"/>
      <c r="AH78" s="263"/>
      <c r="AI78" s="263"/>
      <c r="AJ78" s="263"/>
      <c r="AK78" s="263"/>
      <c r="AL78" s="264"/>
    </row>
    <row r="79" spans="1:38" x14ac:dyDescent="0.3">
      <c r="A79" s="55">
        <v>3</v>
      </c>
      <c r="B79" s="73"/>
      <c r="C79" s="9" t="s">
        <v>66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10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262">
        <v>0</v>
      </c>
      <c r="AD79" s="263"/>
      <c r="AE79" s="263"/>
      <c r="AF79" s="263"/>
      <c r="AG79" s="263"/>
      <c r="AH79" s="263"/>
      <c r="AI79" s="263"/>
      <c r="AJ79" s="263"/>
      <c r="AK79" s="263"/>
      <c r="AL79" s="264"/>
    </row>
    <row r="80" spans="1:38" x14ac:dyDescent="0.3">
      <c r="A80" s="55">
        <v>3</v>
      </c>
      <c r="B80" s="73"/>
      <c r="C80" s="9" t="s">
        <v>67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10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262">
        <v>0</v>
      </c>
      <c r="AD80" s="263"/>
      <c r="AE80" s="263"/>
      <c r="AF80" s="263"/>
      <c r="AG80" s="263"/>
      <c r="AH80" s="263"/>
      <c r="AI80" s="263"/>
      <c r="AJ80" s="263"/>
      <c r="AK80" s="263"/>
      <c r="AL80" s="264"/>
    </row>
    <row r="81" spans="1:38" x14ac:dyDescent="0.3">
      <c r="A81" s="55">
        <v>3</v>
      </c>
      <c r="B81" s="73"/>
      <c r="C81" s="9" t="s">
        <v>68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10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262">
        <v>0</v>
      </c>
      <c r="AD81" s="263"/>
      <c r="AE81" s="263"/>
      <c r="AF81" s="263"/>
      <c r="AG81" s="263"/>
      <c r="AH81" s="263"/>
      <c r="AI81" s="263"/>
      <c r="AJ81" s="263"/>
      <c r="AK81" s="263"/>
      <c r="AL81" s="264"/>
    </row>
    <row r="82" spans="1:38" x14ac:dyDescent="0.3">
      <c r="A82" s="58">
        <v>3</v>
      </c>
      <c r="B82" s="59"/>
      <c r="C82" s="71" t="s">
        <v>42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72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265">
        <v>0</v>
      </c>
      <c r="AD82" s="266"/>
      <c r="AE82" s="266"/>
      <c r="AF82" s="266"/>
      <c r="AG82" s="266"/>
      <c r="AH82" s="266"/>
      <c r="AI82" s="266"/>
      <c r="AJ82" s="266"/>
      <c r="AK82" s="266"/>
      <c r="AL82" s="267"/>
    </row>
    <row r="83" spans="1:38" x14ac:dyDescent="0.3">
      <c r="A83" s="268"/>
      <c r="B83" s="269"/>
      <c r="C83" s="62" t="s">
        <v>69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4"/>
      <c r="AC83" s="233">
        <f>ROUND(SUM(AC77:AC82),0)</f>
        <v>0</v>
      </c>
      <c r="AD83" s="234"/>
      <c r="AE83" s="234"/>
      <c r="AF83" s="234"/>
      <c r="AG83" s="234"/>
      <c r="AH83" s="234"/>
      <c r="AI83" s="234"/>
      <c r="AJ83" s="234"/>
      <c r="AK83" s="234"/>
      <c r="AL83" s="235"/>
    </row>
    <row r="84" spans="1:38" x14ac:dyDescent="0.3">
      <c r="A84" s="115"/>
      <c r="B84" s="116"/>
      <c r="C84" s="65" t="s">
        <v>70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 t="s">
        <v>45</v>
      </c>
      <c r="AC84" s="270">
        <v>0</v>
      </c>
      <c r="AD84" s="271"/>
      <c r="AE84" s="271"/>
      <c r="AF84" s="271"/>
      <c r="AG84" s="271"/>
      <c r="AH84" s="271"/>
      <c r="AI84" s="271"/>
      <c r="AJ84" s="271"/>
      <c r="AK84" s="271"/>
      <c r="AL84" s="272"/>
    </row>
    <row r="85" spans="1:38" x14ac:dyDescent="0.3">
      <c r="A85" s="66"/>
      <c r="B85" s="67"/>
      <c r="C85" s="65" t="s">
        <v>71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233">
        <f>ROUND(AC83-AC84,-2)</f>
        <v>0</v>
      </c>
      <c r="AD85" s="234"/>
      <c r="AE85" s="234"/>
      <c r="AF85" s="234"/>
      <c r="AG85" s="234"/>
      <c r="AH85" s="234"/>
      <c r="AI85" s="234"/>
      <c r="AJ85" s="234"/>
      <c r="AK85" s="234"/>
      <c r="AL85" s="235"/>
    </row>
    <row r="86" spans="1:38" ht="6.6" customHeight="1" x14ac:dyDescent="0.3">
      <c r="A86" s="258"/>
      <c r="B86" s="221"/>
      <c r="AC86" s="69"/>
      <c r="AD86" s="69"/>
      <c r="AE86" s="69"/>
      <c r="AF86" s="69"/>
      <c r="AG86" s="69"/>
      <c r="AH86" s="69"/>
      <c r="AI86" s="69"/>
      <c r="AJ86" s="69"/>
      <c r="AK86" s="69"/>
      <c r="AL86" s="69"/>
    </row>
    <row r="87" spans="1:38" x14ac:dyDescent="0.3">
      <c r="A87" s="49">
        <v>4</v>
      </c>
      <c r="B87" s="70"/>
      <c r="C87" s="54" t="s">
        <v>72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259">
        <v>0</v>
      </c>
      <c r="AD87" s="260"/>
      <c r="AE87" s="260"/>
      <c r="AF87" s="260"/>
      <c r="AG87" s="260"/>
      <c r="AH87" s="260"/>
      <c r="AI87" s="260"/>
      <c r="AJ87" s="260"/>
      <c r="AK87" s="260"/>
      <c r="AL87" s="261"/>
    </row>
    <row r="88" spans="1:38" x14ac:dyDescent="0.3">
      <c r="A88" s="55">
        <v>4</v>
      </c>
      <c r="B88" s="56"/>
      <c r="C88" s="9" t="s">
        <v>73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10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262">
        <v>0</v>
      </c>
      <c r="AD88" s="263"/>
      <c r="AE88" s="263"/>
      <c r="AF88" s="263"/>
      <c r="AG88" s="263"/>
      <c r="AH88" s="263"/>
      <c r="AI88" s="263"/>
      <c r="AJ88" s="263"/>
      <c r="AK88" s="263"/>
      <c r="AL88" s="264"/>
    </row>
    <row r="89" spans="1:38" x14ac:dyDescent="0.3">
      <c r="A89" s="55">
        <v>4</v>
      </c>
      <c r="B89" s="56"/>
      <c r="C89" s="9" t="s">
        <v>74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10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262">
        <v>0</v>
      </c>
      <c r="AD89" s="263"/>
      <c r="AE89" s="263"/>
      <c r="AF89" s="263"/>
      <c r="AG89" s="263"/>
      <c r="AH89" s="263"/>
      <c r="AI89" s="263"/>
      <c r="AJ89" s="263"/>
      <c r="AK89" s="263"/>
      <c r="AL89" s="264"/>
    </row>
    <row r="90" spans="1:38" x14ac:dyDescent="0.3">
      <c r="A90" s="55">
        <v>4</v>
      </c>
      <c r="B90" s="56"/>
      <c r="C90" s="9" t="s">
        <v>75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10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262">
        <v>0</v>
      </c>
      <c r="AD90" s="263"/>
      <c r="AE90" s="263"/>
      <c r="AF90" s="263"/>
      <c r="AG90" s="263"/>
      <c r="AH90" s="263"/>
      <c r="AI90" s="263"/>
      <c r="AJ90" s="263"/>
      <c r="AK90" s="263"/>
      <c r="AL90" s="264"/>
    </row>
    <row r="91" spans="1:38" x14ac:dyDescent="0.3">
      <c r="A91" s="55">
        <v>4</v>
      </c>
      <c r="B91" s="56"/>
      <c r="C91" s="9" t="s">
        <v>76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10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262">
        <v>0</v>
      </c>
      <c r="AD91" s="263"/>
      <c r="AE91" s="263"/>
      <c r="AF91" s="263"/>
      <c r="AG91" s="263"/>
      <c r="AH91" s="263"/>
      <c r="AI91" s="263"/>
      <c r="AJ91" s="263"/>
      <c r="AK91" s="263"/>
      <c r="AL91" s="264"/>
    </row>
    <row r="92" spans="1:38" x14ac:dyDescent="0.3">
      <c r="A92" s="55">
        <v>4</v>
      </c>
      <c r="B92" s="56"/>
      <c r="C92" s="9" t="s">
        <v>77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10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262">
        <v>0</v>
      </c>
      <c r="AD92" s="263"/>
      <c r="AE92" s="263"/>
      <c r="AF92" s="263"/>
      <c r="AG92" s="263"/>
      <c r="AH92" s="263"/>
      <c r="AI92" s="263"/>
      <c r="AJ92" s="263"/>
      <c r="AK92" s="263"/>
      <c r="AL92" s="264"/>
    </row>
    <row r="93" spans="1:38" x14ac:dyDescent="0.3">
      <c r="A93" s="55">
        <v>4</v>
      </c>
      <c r="B93" s="56"/>
      <c r="C93" s="9" t="s">
        <v>78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10"/>
      <c r="O93" s="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10"/>
      <c r="AC93" s="262">
        <v>0</v>
      </c>
      <c r="AD93" s="263"/>
      <c r="AE93" s="263"/>
      <c r="AF93" s="263"/>
      <c r="AG93" s="263"/>
      <c r="AH93" s="263"/>
      <c r="AI93" s="263"/>
      <c r="AJ93" s="263"/>
      <c r="AK93" s="263"/>
      <c r="AL93" s="264"/>
    </row>
    <row r="94" spans="1:38" x14ac:dyDescent="0.3">
      <c r="A94" s="55">
        <v>4</v>
      </c>
      <c r="B94" s="56"/>
      <c r="C94" s="9" t="s">
        <v>79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10"/>
      <c r="O94" s="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10"/>
      <c r="AC94" s="262">
        <v>0</v>
      </c>
      <c r="AD94" s="263"/>
      <c r="AE94" s="263"/>
      <c r="AF94" s="263"/>
      <c r="AG94" s="263"/>
      <c r="AH94" s="263"/>
      <c r="AI94" s="263"/>
      <c r="AJ94" s="263"/>
      <c r="AK94" s="263"/>
      <c r="AL94" s="264"/>
    </row>
    <row r="95" spans="1:38" x14ac:dyDescent="0.3">
      <c r="A95" s="55">
        <v>4</v>
      </c>
      <c r="B95" s="56"/>
      <c r="C95" s="9" t="s">
        <v>80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10"/>
      <c r="O95" s="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10"/>
      <c r="AC95" s="262">
        <v>0</v>
      </c>
      <c r="AD95" s="263"/>
      <c r="AE95" s="263"/>
      <c r="AF95" s="263"/>
      <c r="AG95" s="263"/>
      <c r="AH95" s="263"/>
      <c r="AI95" s="263"/>
      <c r="AJ95" s="263"/>
      <c r="AK95" s="263"/>
      <c r="AL95" s="264"/>
    </row>
    <row r="96" spans="1:38" x14ac:dyDescent="0.3">
      <c r="A96" s="55">
        <v>4</v>
      </c>
      <c r="B96" s="56"/>
      <c r="C96" s="9" t="s">
        <v>81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10"/>
      <c r="O96" s="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10"/>
      <c r="AC96" s="262">
        <v>0</v>
      </c>
      <c r="AD96" s="263"/>
      <c r="AE96" s="263"/>
      <c r="AF96" s="263"/>
      <c r="AG96" s="263"/>
      <c r="AH96" s="263"/>
      <c r="AI96" s="263"/>
      <c r="AJ96" s="263"/>
      <c r="AK96" s="263"/>
      <c r="AL96" s="264"/>
    </row>
    <row r="97" spans="1:38" x14ac:dyDescent="0.3">
      <c r="A97" s="55">
        <v>4</v>
      </c>
      <c r="B97" s="56"/>
      <c r="C97" s="9" t="s">
        <v>82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10"/>
      <c r="O97" s="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10"/>
      <c r="AC97" s="262">
        <v>0</v>
      </c>
      <c r="AD97" s="263"/>
      <c r="AE97" s="263"/>
      <c r="AF97" s="263"/>
      <c r="AG97" s="263"/>
      <c r="AH97" s="263"/>
      <c r="AI97" s="263"/>
      <c r="AJ97" s="263"/>
      <c r="AK97" s="263"/>
      <c r="AL97" s="264"/>
    </row>
    <row r="98" spans="1:38" x14ac:dyDescent="0.3">
      <c r="A98" s="55">
        <v>4</v>
      </c>
      <c r="B98" s="56"/>
      <c r="C98" s="9" t="s">
        <v>83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10"/>
      <c r="O98" s="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10"/>
      <c r="AC98" s="262">
        <v>0</v>
      </c>
      <c r="AD98" s="263"/>
      <c r="AE98" s="263"/>
      <c r="AF98" s="263"/>
      <c r="AG98" s="263"/>
      <c r="AH98" s="263"/>
      <c r="AI98" s="263"/>
      <c r="AJ98" s="263"/>
      <c r="AK98" s="263"/>
      <c r="AL98" s="264"/>
    </row>
    <row r="99" spans="1:38" x14ac:dyDescent="0.3">
      <c r="A99" s="55">
        <v>4</v>
      </c>
      <c r="B99" s="73"/>
      <c r="C99" s="9" t="s">
        <v>84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10"/>
      <c r="O99" s="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10"/>
      <c r="AC99" s="262">
        <v>0</v>
      </c>
      <c r="AD99" s="263"/>
      <c r="AE99" s="263"/>
      <c r="AF99" s="263"/>
      <c r="AG99" s="263"/>
      <c r="AH99" s="263"/>
      <c r="AI99" s="263"/>
      <c r="AJ99" s="263"/>
      <c r="AK99" s="263"/>
      <c r="AL99" s="264"/>
    </row>
    <row r="100" spans="1:38" x14ac:dyDescent="0.3">
      <c r="A100" s="55">
        <v>4</v>
      </c>
      <c r="B100" s="73"/>
      <c r="C100" s="9" t="s">
        <v>85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10"/>
      <c r="O100" s="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10"/>
      <c r="AC100" s="262">
        <v>0</v>
      </c>
      <c r="AD100" s="263"/>
      <c r="AE100" s="263"/>
      <c r="AF100" s="263"/>
      <c r="AG100" s="263"/>
      <c r="AH100" s="263"/>
      <c r="AI100" s="263"/>
      <c r="AJ100" s="263"/>
      <c r="AK100" s="263"/>
      <c r="AL100" s="264"/>
    </row>
    <row r="101" spans="1:38" x14ac:dyDescent="0.3">
      <c r="A101" s="55">
        <v>4</v>
      </c>
      <c r="B101" s="73"/>
      <c r="C101" s="9" t="s">
        <v>86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10"/>
      <c r="O101" s="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10"/>
      <c r="AC101" s="262">
        <v>0</v>
      </c>
      <c r="AD101" s="263"/>
      <c r="AE101" s="263"/>
      <c r="AF101" s="263"/>
      <c r="AG101" s="263"/>
      <c r="AH101" s="263"/>
      <c r="AI101" s="263"/>
      <c r="AJ101" s="263"/>
      <c r="AK101" s="263"/>
      <c r="AL101" s="264"/>
    </row>
    <row r="102" spans="1:38" x14ac:dyDescent="0.3">
      <c r="A102" s="55">
        <v>4</v>
      </c>
      <c r="B102" s="73"/>
      <c r="C102" s="9" t="s">
        <v>87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10"/>
      <c r="O102" s="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10"/>
      <c r="AC102" s="262">
        <v>0</v>
      </c>
      <c r="AD102" s="263"/>
      <c r="AE102" s="263"/>
      <c r="AF102" s="263"/>
      <c r="AG102" s="263"/>
      <c r="AH102" s="263"/>
      <c r="AI102" s="263"/>
      <c r="AJ102" s="263"/>
      <c r="AK102" s="263"/>
      <c r="AL102" s="264"/>
    </row>
    <row r="103" spans="1:38" x14ac:dyDescent="0.3">
      <c r="A103" s="55">
        <v>4</v>
      </c>
      <c r="B103" s="73"/>
      <c r="C103" s="9" t="s">
        <v>88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10"/>
      <c r="O103" s="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10"/>
      <c r="AC103" s="262">
        <v>0</v>
      </c>
      <c r="AD103" s="263"/>
      <c r="AE103" s="263"/>
      <c r="AF103" s="263"/>
      <c r="AG103" s="263"/>
      <c r="AH103" s="263"/>
      <c r="AI103" s="263"/>
      <c r="AJ103" s="263"/>
      <c r="AK103" s="263"/>
      <c r="AL103" s="264"/>
    </row>
    <row r="104" spans="1:38" x14ac:dyDescent="0.3">
      <c r="A104" s="55">
        <v>4</v>
      </c>
      <c r="B104" s="73"/>
      <c r="C104" s="9" t="s">
        <v>89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10"/>
      <c r="O104" s="9"/>
      <c r="P104" s="4"/>
      <c r="Q104" s="4"/>
      <c r="R104" s="74"/>
      <c r="S104" s="4"/>
      <c r="T104" s="4"/>
      <c r="U104" s="4"/>
      <c r="V104" s="4"/>
      <c r="W104" s="4"/>
      <c r="X104" s="4"/>
      <c r="Y104" s="4"/>
      <c r="Z104" s="4"/>
      <c r="AA104" s="4"/>
      <c r="AB104" s="10"/>
      <c r="AC104" s="262">
        <v>0</v>
      </c>
      <c r="AD104" s="263"/>
      <c r="AE104" s="263"/>
      <c r="AF104" s="263"/>
      <c r="AG104" s="263"/>
      <c r="AH104" s="263"/>
      <c r="AI104" s="263"/>
      <c r="AJ104" s="263"/>
      <c r="AK104" s="263"/>
      <c r="AL104" s="264"/>
    </row>
    <row r="105" spans="1:38" x14ac:dyDescent="0.3">
      <c r="A105" s="55">
        <v>4</v>
      </c>
      <c r="B105" s="73"/>
      <c r="C105" s="9" t="s">
        <v>90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10"/>
      <c r="O105" s="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10"/>
      <c r="AC105" s="262">
        <v>0</v>
      </c>
      <c r="AD105" s="263"/>
      <c r="AE105" s="263"/>
      <c r="AF105" s="263"/>
      <c r="AG105" s="263"/>
      <c r="AH105" s="263"/>
      <c r="AI105" s="263"/>
      <c r="AJ105" s="263"/>
      <c r="AK105" s="263"/>
      <c r="AL105" s="264"/>
    </row>
    <row r="106" spans="1:38" x14ac:dyDescent="0.3">
      <c r="A106" s="55">
        <v>4</v>
      </c>
      <c r="B106" s="73"/>
      <c r="C106" s="9" t="s">
        <v>91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0"/>
      <c r="O106" s="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10"/>
      <c r="AC106" s="262">
        <v>0</v>
      </c>
      <c r="AD106" s="263"/>
      <c r="AE106" s="263"/>
      <c r="AF106" s="263"/>
      <c r="AG106" s="263"/>
      <c r="AH106" s="263"/>
      <c r="AI106" s="263"/>
      <c r="AJ106" s="263"/>
      <c r="AK106" s="263"/>
      <c r="AL106" s="264"/>
    </row>
    <row r="107" spans="1:38" x14ac:dyDescent="0.3">
      <c r="A107" s="55">
        <v>4</v>
      </c>
      <c r="B107" s="73"/>
      <c r="C107" s="9" t="s">
        <v>92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0"/>
      <c r="O107" s="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10"/>
      <c r="AC107" s="262">
        <v>0</v>
      </c>
      <c r="AD107" s="263"/>
      <c r="AE107" s="263"/>
      <c r="AF107" s="263"/>
      <c r="AG107" s="263"/>
      <c r="AH107" s="263"/>
      <c r="AI107" s="263"/>
      <c r="AJ107" s="263"/>
      <c r="AK107" s="263"/>
      <c r="AL107" s="264"/>
    </row>
    <row r="108" spans="1:38" x14ac:dyDescent="0.3">
      <c r="A108" s="58">
        <v>4</v>
      </c>
      <c r="B108" s="59"/>
      <c r="C108" s="71" t="s">
        <v>60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72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265">
        <v>0</v>
      </c>
      <c r="AD108" s="266"/>
      <c r="AE108" s="266"/>
      <c r="AF108" s="266"/>
      <c r="AG108" s="266"/>
      <c r="AH108" s="266"/>
      <c r="AI108" s="266"/>
      <c r="AJ108" s="266"/>
      <c r="AK108" s="266"/>
      <c r="AL108" s="267"/>
    </row>
    <row r="109" spans="1:38" x14ac:dyDescent="0.3">
      <c r="A109" s="268"/>
      <c r="B109" s="269"/>
      <c r="C109" s="62" t="s">
        <v>93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4"/>
      <c r="AC109" s="233">
        <f>ROUND(SUM(AC87:AC108),0)</f>
        <v>0</v>
      </c>
      <c r="AD109" s="234"/>
      <c r="AE109" s="234"/>
      <c r="AF109" s="234"/>
      <c r="AG109" s="234"/>
      <c r="AH109" s="234"/>
      <c r="AI109" s="234"/>
      <c r="AJ109" s="234"/>
      <c r="AK109" s="234"/>
      <c r="AL109" s="235"/>
    </row>
    <row r="110" spans="1:38" x14ac:dyDescent="0.3">
      <c r="A110" s="115"/>
      <c r="B110" s="116"/>
      <c r="C110" s="65" t="s">
        <v>94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 t="s">
        <v>45</v>
      </c>
      <c r="AC110" s="270">
        <v>0</v>
      </c>
      <c r="AD110" s="271"/>
      <c r="AE110" s="271"/>
      <c r="AF110" s="271"/>
      <c r="AG110" s="271"/>
      <c r="AH110" s="271"/>
      <c r="AI110" s="271"/>
      <c r="AJ110" s="271"/>
      <c r="AK110" s="271"/>
      <c r="AL110" s="272"/>
    </row>
    <row r="111" spans="1:38" x14ac:dyDescent="0.3">
      <c r="A111" s="66"/>
      <c r="B111" s="67"/>
      <c r="C111" s="65" t="s">
        <v>95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233">
        <f>ROUND(AC109-AC110,-2)</f>
        <v>0</v>
      </c>
      <c r="AD111" s="234"/>
      <c r="AE111" s="234"/>
      <c r="AF111" s="234"/>
      <c r="AG111" s="234"/>
      <c r="AH111" s="234"/>
      <c r="AI111" s="234"/>
      <c r="AJ111" s="234"/>
      <c r="AK111" s="234"/>
      <c r="AL111" s="235"/>
    </row>
    <row r="112" spans="1:38" x14ac:dyDescent="0.3">
      <c r="A112" s="112"/>
      <c r="B112" s="112"/>
      <c r="C112" s="8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</row>
    <row r="113" spans="1:38" ht="6.6" customHeight="1" x14ac:dyDescent="0.3"/>
    <row r="114" spans="1:38" x14ac:dyDescent="0.3">
      <c r="A114" s="268">
        <v>5</v>
      </c>
      <c r="B114" s="269"/>
      <c r="C114" s="54" t="s">
        <v>96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54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8"/>
      <c r="AC114" s="259">
        <v>0</v>
      </c>
      <c r="AD114" s="260"/>
      <c r="AE114" s="260"/>
      <c r="AF114" s="260"/>
      <c r="AG114" s="260"/>
      <c r="AH114" s="260"/>
      <c r="AI114" s="260"/>
      <c r="AJ114" s="260"/>
      <c r="AK114" s="260"/>
      <c r="AL114" s="261"/>
    </row>
    <row r="115" spans="1:38" x14ac:dyDescent="0.3">
      <c r="A115" s="298">
        <v>5</v>
      </c>
      <c r="B115" s="299"/>
      <c r="C115" s="9" t="s">
        <v>97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10"/>
      <c r="O115" s="9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10"/>
      <c r="AC115" s="262">
        <v>0</v>
      </c>
      <c r="AD115" s="263"/>
      <c r="AE115" s="263"/>
      <c r="AF115" s="263"/>
      <c r="AG115" s="263"/>
      <c r="AH115" s="263"/>
      <c r="AI115" s="263"/>
      <c r="AJ115" s="263"/>
      <c r="AK115" s="263"/>
      <c r="AL115" s="264"/>
    </row>
    <row r="116" spans="1:38" x14ac:dyDescent="0.3">
      <c r="A116" s="298">
        <v>5</v>
      </c>
      <c r="B116" s="299"/>
      <c r="C116" s="75" t="s">
        <v>98</v>
      </c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7"/>
      <c r="O116" s="9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10"/>
      <c r="AC116" s="265">
        <v>0</v>
      </c>
      <c r="AD116" s="266"/>
      <c r="AE116" s="266"/>
      <c r="AF116" s="266"/>
      <c r="AG116" s="266"/>
      <c r="AH116" s="266"/>
      <c r="AI116" s="266"/>
      <c r="AJ116" s="266"/>
      <c r="AK116" s="266"/>
      <c r="AL116" s="267"/>
    </row>
    <row r="117" spans="1:38" x14ac:dyDescent="0.3">
      <c r="A117" s="268"/>
      <c r="B117" s="269"/>
      <c r="C117" s="62" t="s">
        <v>99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4"/>
      <c r="AC117" s="233">
        <f>ROUND(SUM(AC114:AC116),0)</f>
        <v>0</v>
      </c>
      <c r="AD117" s="234"/>
      <c r="AE117" s="234"/>
      <c r="AF117" s="234"/>
      <c r="AG117" s="234"/>
      <c r="AH117" s="234"/>
      <c r="AI117" s="234"/>
      <c r="AJ117" s="234"/>
      <c r="AK117" s="234"/>
      <c r="AL117" s="235"/>
    </row>
    <row r="118" spans="1:38" x14ac:dyDescent="0.3">
      <c r="A118" s="115"/>
      <c r="B118" s="116"/>
      <c r="C118" s="65" t="s">
        <v>100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 t="s">
        <v>45</v>
      </c>
      <c r="AC118" s="270">
        <v>0</v>
      </c>
      <c r="AD118" s="271"/>
      <c r="AE118" s="271"/>
      <c r="AF118" s="271"/>
      <c r="AG118" s="271"/>
      <c r="AH118" s="271"/>
      <c r="AI118" s="271"/>
      <c r="AJ118" s="271"/>
      <c r="AK118" s="271"/>
      <c r="AL118" s="272"/>
    </row>
    <row r="119" spans="1:38" x14ac:dyDescent="0.3">
      <c r="A119" s="66"/>
      <c r="B119" s="67"/>
      <c r="C119" s="65" t="s">
        <v>101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233">
        <f>ROUND(AC117-AC118,-2)</f>
        <v>0</v>
      </c>
      <c r="AD119" s="234"/>
      <c r="AE119" s="234"/>
      <c r="AF119" s="234"/>
      <c r="AG119" s="234"/>
      <c r="AH119" s="234"/>
      <c r="AI119" s="234"/>
      <c r="AJ119" s="234"/>
      <c r="AK119" s="234"/>
      <c r="AL119" s="235"/>
    </row>
    <row r="120" spans="1:38" ht="6.6" customHeight="1" x14ac:dyDescent="0.3">
      <c r="A120" s="258"/>
      <c r="B120" s="221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</row>
    <row r="121" spans="1:38" x14ac:dyDescent="0.3">
      <c r="A121" s="268" t="s">
        <v>24</v>
      </c>
      <c r="B121" s="269"/>
      <c r="C121" s="54" t="s">
        <v>102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54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8"/>
      <c r="AC121" s="259">
        <v>0</v>
      </c>
      <c r="AD121" s="260"/>
      <c r="AE121" s="260"/>
      <c r="AF121" s="260"/>
      <c r="AG121" s="260"/>
      <c r="AH121" s="260"/>
      <c r="AI121" s="260"/>
      <c r="AJ121" s="260"/>
      <c r="AK121" s="260"/>
      <c r="AL121" s="261"/>
    </row>
    <row r="122" spans="1:38" x14ac:dyDescent="0.3">
      <c r="A122" s="298">
        <v>6</v>
      </c>
      <c r="B122" s="299"/>
      <c r="C122" s="9" t="s">
        <v>103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10"/>
      <c r="O122" s="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10"/>
      <c r="AC122" s="262">
        <v>0</v>
      </c>
      <c r="AD122" s="263"/>
      <c r="AE122" s="263"/>
      <c r="AF122" s="263"/>
      <c r="AG122" s="263"/>
      <c r="AH122" s="263"/>
      <c r="AI122" s="263"/>
      <c r="AJ122" s="263"/>
      <c r="AK122" s="263"/>
      <c r="AL122" s="264"/>
    </row>
    <row r="123" spans="1:38" x14ac:dyDescent="0.3">
      <c r="A123" s="298">
        <v>6</v>
      </c>
      <c r="B123" s="299"/>
      <c r="C123" s="9" t="s">
        <v>104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10"/>
      <c r="O123" s="9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10"/>
      <c r="AC123" s="262">
        <v>0</v>
      </c>
      <c r="AD123" s="263"/>
      <c r="AE123" s="263"/>
      <c r="AF123" s="263"/>
      <c r="AG123" s="263"/>
      <c r="AH123" s="263"/>
      <c r="AI123" s="263"/>
      <c r="AJ123" s="263"/>
      <c r="AK123" s="263"/>
      <c r="AL123" s="264"/>
    </row>
    <row r="124" spans="1:38" x14ac:dyDescent="0.3">
      <c r="A124" s="298">
        <v>6</v>
      </c>
      <c r="B124" s="299"/>
      <c r="C124" s="9" t="s">
        <v>25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10"/>
      <c r="O124" s="9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10"/>
      <c r="AC124" s="262">
        <v>0</v>
      </c>
      <c r="AD124" s="263"/>
      <c r="AE124" s="263"/>
      <c r="AF124" s="263"/>
      <c r="AG124" s="263"/>
      <c r="AH124" s="263"/>
      <c r="AI124" s="263"/>
      <c r="AJ124" s="263"/>
      <c r="AK124" s="263"/>
      <c r="AL124" s="264"/>
    </row>
    <row r="125" spans="1:38" x14ac:dyDescent="0.3">
      <c r="A125" s="298">
        <v>6</v>
      </c>
      <c r="B125" s="299"/>
      <c r="C125" s="75" t="s">
        <v>42</v>
      </c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7"/>
      <c r="O125" s="9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10"/>
      <c r="AC125" s="265">
        <v>0</v>
      </c>
      <c r="AD125" s="266"/>
      <c r="AE125" s="266"/>
      <c r="AF125" s="266"/>
      <c r="AG125" s="266"/>
      <c r="AH125" s="266"/>
      <c r="AI125" s="266"/>
      <c r="AJ125" s="266"/>
      <c r="AK125" s="266"/>
      <c r="AL125" s="267"/>
    </row>
    <row r="126" spans="1:38" x14ac:dyDescent="0.3">
      <c r="A126" s="268"/>
      <c r="B126" s="269"/>
      <c r="C126" s="62" t="s">
        <v>105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4"/>
      <c r="AC126" s="233">
        <f>ROUND(SUM(AC121:AL125),0)</f>
        <v>0</v>
      </c>
      <c r="AD126" s="234"/>
      <c r="AE126" s="234"/>
      <c r="AF126" s="234"/>
      <c r="AG126" s="234"/>
      <c r="AH126" s="234"/>
      <c r="AI126" s="234"/>
      <c r="AJ126" s="234"/>
      <c r="AK126" s="234"/>
      <c r="AL126" s="235"/>
    </row>
    <row r="127" spans="1:38" x14ac:dyDescent="0.3">
      <c r="A127" s="115"/>
      <c r="B127" s="116"/>
      <c r="C127" s="65" t="s">
        <v>106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 t="s">
        <v>45</v>
      </c>
      <c r="AC127" s="270">
        <v>0</v>
      </c>
      <c r="AD127" s="271"/>
      <c r="AE127" s="271"/>
      <c r="AF127" s="271"/>
      <c r="AG127" s="271"/>
      <c r="AH127" s="271"/>
      <c r="AI127" s="271"/>
      <c r="AJ127" s="271"/>
      <c r="AK127" s="271"/>
      <c r="AL127" s="272"/>
    </row>
    <row r="128" spans="1:38" x14ac:dyDescent="0.3">
      <c r="A128" s="66"/>
      <c r="B128" s="67"/>
      <c r="C128" s="65" t="s">
        <v>107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233">
        <f>ROUND(AC126-AC127,-2)</f>
        <v>0</v>
      </c>
      <c r="AD128" s="234"/>
      <c r="AE128" s="234"/>
      <c r="AF128" s="234"/>
      <c r="AG128" s="234"/>
      <c r="AH128" s="234"/>
      <c r="AI128" s="234"/>
      <c r="AJ128" s="234"/>
      <c r="AK128" s="234"/>
      <c r="AL128" s="235"/>
    </row>
    <row r="129" spans="1:38" ht="6.6" customHeight="1" x14ac:dyDescent="0.3">
      <c r="A129" s="258"/>
      <c r="B129" s="221"/>
    </row>
    <row r="130" spans="1:38" x14ac:dyDescent="0.3">
      <c r="A130" s="268">
        <v>7</v>
      </c>
      <c r="B130" s="269"/>
      <c r="C130" s="54" t="s">
        <v>108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306"/>
      <c r="AD130" s="307"/>
      <c r="AE130" s="307"/>
      <c r="AF130" s="307"/>
      <c r="AG130" s="307"/>
      <c r="AH130" s="307"/>
      <c r="AI130" s="307"/>
      <c r="AJ130" s="307"/>
      <c r="AK130" s="307"/>
      <c r="AL130" s="308"/>
    </row>
    <row r="131" spans="1:38" ht="6.6" customHeight="1" x14ac:dyDescent="0.3">
      <c r="A131" s="298"/>
      <c r="B131" s="299"/>
      <c r="C131" s="9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9"/>
      <c r="AD131" s="4"/>
      <c r="AE131" s="4"/>
      <c r="AF131" s="4"/>
      <c r="AG131" s="4"/>
      <c r="AH131" s="4"/>
      <c r="AI131" s="4"/>
      <c r="AJ131" s="4"/>
      <c r="AK131" s="4"/>
      <c r="AL131" s="10"/>
    </row>
    <row r="132" spans="1:38" x14ac:dyDescent="0.3">
      <c r="A132" s="298"/>
      <c r="B132" s="299"/>
      <c r="C132" s="309">
        <v>0</v>
      </c>
      <c r="D132" s="223"/>
      <c r="E132" s="114" t="s">
        <v>138</v>
      </c>
      <c r="F132" s="114"/>
      <c r="G132" s="123" t="s">
        <v>139</v>
      </c>
      <c r="H132" s="124"/>
      <c r="I132" s="124"/>
      <c r="J132" s="124"/>
      <c r="K132" s="125"/>
      <c r="L132" s="223">
        <v>0</v>
      </c>
      <c r="M132" s="223"/>
      <c r="N132" s="112" t="s">
        <v>140</v>
      </c>
      <c r="O132" s="310" t="str">
        <f>IF((+C132-L132)&lt;1,"",C132-L132)</f>
        <v/>
      </c>
      <c r="P132" s="310"/>
      <c r="Q132" s="114" t="s">
        <v>138</v>
      </c>
      <c r="R132" s="125"/>
      <c r="S132" s="125"/>
      <c r="T132" s="123" t="s">
        <v>141</v>
      </c>
      <c r="U132" s="125"/>
      <c r="V132" s="125"/>
      <c r="W132" s="125"/>
      <c r="X132" s="125"/>
      <c r="Y132" s="125"/>
      <c r="Z132" s="125"/>
      <c r="AA132" s="125"/>
      <c r="AB132" s="125"/>
      <c r="AC132" s="311">
        <f>IF(O132="",0,O132*'WBF 4'!W26)</f>
        <v>0</v>
      </c>
      <c r="AD132" s="312"/>
      <c r="AE132" s="312"/>
      <c r="AF132" s="312"/>
      <c r="AG132" s="312"/>
      <c r="AH132" s="312"/>
      <c r="AI132" s="312"/>
      <c r="AJ132" s="312"/>
      <c r="AK132" s="312"/>
      <c r="AL132" s="313"/>
    </row>
    <row r="133" spans="1:38" ht="40.5" customHeight="1" x14ac:dyDescent="0.3">
      <c r="A133" s="298"/>
      <c r="B133" s="299"/>
      <c r="C133" s="300" t="str">
        <f>'Tabelle 1'!E17</f>
        <v/>
      </c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2"/>
      <c r="AC133" s="126"/>
      <c r="AD133" s="127"/>
      <c r="AE133" s="127"/>
      <c r="AF133" s="127"/>
      <c r="AG133" s="127"/>
      <c r="AH133" s="127"/>
      <c r="AI133" s="127"/>
      <c r="AJ133" s="127"/>
      <c r="AK133" s="127"/>
      <c r="AL133" s="128"/>
    </row>
    <row r="134" spans="1:38" ht="6.6" customHeight="1" x14ac:dyDescent="0.3">
      <c r="A134" s="298"/>
      <c r="B134" s="299"/>
      <c r="C134" s="9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9"/>
      <c r="AD134" s="4"/>
      <c r="AE134" s="4"/>
      <c r="AF134" s="4"/>
      <c r="AG134" s="4"/>
      <c r="AH134" s="4"/>
      <c r="AI134" s="4"/>
      <c r="AJ134" s="4"/>
      <c r="AK134" s="4"/>
      <c r="AL134" s="10"/>
    </row>
    <row r="135" spans="1:38" ht="42.75" customHeight="1" x14ac:dyDescent="0.3">
      <c r="A135" s="314"/>
      <c r="B135" s="315"/>
      <c r="C135" s="303" t="s">
        <v>142</v>
      </c>
      <c r="D135" s="304"/>
      <c r="E135" s="304"/>
      <c r="F135" s="304"/>
      <c r="G135" s="304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304"/>
      <c r="T135" s="304"/>
      <c r="U135" s="304"/>
      <c r="V135" s="304"/>
      <c r="W135" s="304"/>
      <c r="X135" s="304"/>
      <c r="Y135" s="304"/>
      <c r="Z135" s="304"/>
      <c r="AA135" s="304"/>
      <c r="AB135" s="305"/>
      <c r="AC135" s="129"/>
      <c r="AD135" s="130"/>
      <c r="AE135" s="130"/>
      <c r="AF135" s="130"/>
      <c r="AG135" s="130"/>
      <c r="AH135" s="130"/>
      <c r="AI135" s="130"/>
      <c r="AJ135" s="130"/>
      <c r="AK135" s="130"/>
      <c r="AL135" s="131"/>
    </row>
    <row r="136" spans="1:38" x14ac:dyDescent="0.3">
      <c r="A136" s="316"/>
      <c r="B136" s="317"/>
      <c r="C136" s="132" t="s">
        <v>109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4"/>
      <c r="AC136" s="311">
        <f>ROUND(AC132,-2)</f>
        <v>0</v>
      </c>
      <c r="AD136" s="312"/>
      <c r="AE136" s="312"/>
      <c r="AF136" s="312"/>
      <c r="AG136" s="312"/>
      <c r="AH136" s="312"/>
      <c r="AI136" s="312"/>
      <c r="AJ136" s="312"/>
      <c r="AK136" s="312"/>
      <c r="AL136" s="313"/>
    </row>
    <row r="137" spans="1:38" ht="6.6" customHeight="1" x14ac:dyDescent="0.3">
      <c r="A137" s="258"/>
      <c r="B137" s="221"/>
    </row>
    <row r="138" spans="1:38" x14ac:dyDescent="0.3">
      <c r="A138" s="268">
        <v>8</v>
      </c>
      <c r="B138" s="269"/>
      <c r="C138" s="54" t="s">
        <v>110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54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8"/>
      <c r="AC138" s="259">
        <v>0</v>
      </c>
      <c r="AD138" s="260"/>
      <c r="AE138" s="260"/>
      <c r="AF138" s="260"/>
      <c r="AG138" s="260"/>
      <c r="AH138" s="260"/>
      <c r="AI138" s="260"/>
      <c r="AJ138" s="260"/>
      <c r="AK138" s="260"/>
      <c r="AL138" s="261"/>
    </row>
    <row r="139" spans="1:38" x14ac:dyDescent="0.3">
      <c r="A139" s="298">
        <v>8</v>
      </c>
      <c r="B139" s="299"/>
      <c r="C139" s="9" t="s">
        <v>111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10"/>
      <c r="O139" s="9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10"/>
      <c r="AC139" s="262">
        <v>0</v>
      </c>
      <c r="AD139" s="263"/>
      <c r="AE139" s="263"/>
      <c r="AF139" s="263"/>
      <c r="AG139" s="263"/>
      <c r="AH139" s="263"/>
      <c r="AI139" s="263"/>
      <c r="AJ139" s="263"/>
      <c r="AK139" s="263"/>
      <c r="AL139" s="264"/>
    </row>
    <row r="140" spans="1:38" x14ac:dyDescent="0.3">
      <c r="A140" s="298">
        <v>8</v>
      </c>
      <c r="B140" s="299"/>
      <c r="C140" s="9" t="s">
        <v>112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10"/>
      <c r="O140" s="9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10"/>
      <c r="AC140" s="262">
        <v>0</v>
      </c>
      <c r="AD140" s="263"/>
      <c r="AE140" s="263"/>
      <c r="AF140" s="263"/>
      <c r="AG140" s="263"/>
      <c r="AH140" s="263"/>
      <c r="AI140" s="263"/>
      <c r="AJ140" s="263"/>
      <c r="AK140" s="263"/>
      <c r="AL140" s="264"/>
    </row>
    <row r="141" spans="1:38" x14ac:dyDescent="0.3">
      <c r="A141" s="298">
        <v>8</v>
      </c>
      <c r="B141" s="299"/>
      <c r="C141" s="9" t="s">
        <v>113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10"/>
      <c r="O141" s="9"/>
      <c r="P141" s="4"/>
      <c r="Q141" s="4"/>
      <c r="R141" s="4"/>
      <c r="S141" s="74"/>
      <c r="T141" s="4"/>
      <c r="U141" s="4"/>
      <c r="V141" s="4"/>
      <c r="W141" s="4"/>
      <c r="X141" s="4"/>
      <c r="Y141" s="4"/>
      <c r="Z141" s="4"/>
      <c r="AA141" s="4"/>
      <c r="AB141" s="10"/>
      <c r="AC141" s="262">
        <v>0</v>
      </c>
      <c r="AD141" s="263"/>
      <c r="AE141" s="263"/>
      <c r="AF141" s="263"/>
      <c r="AG141" s="263"/>
      <c r="AH141" s="263"/>
      <c r="AI141" s="263"/>
      <c r="AJ141" s="263"/>
      <c r="AK141" s="263"/>
      <c r="AL141" s="264"/>
    </row>
    <row r="142" spans="1:38" x14ac:dyDescent="0.3">
      <c r="A142" s="298">
        <v>8</v>
      </c>
      <c r="B142" s="299"/>
      <c r="C142" s="9" t="s">
        <v>114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10"/>
      <c r="O142" s="9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10"/>
      <c r="AC142" s="262">
        <v>0</v>
      </c>
      <c r="AD142" s="263"/>
      <c r="AE142" s="263"/>
      <c r="AF142" s="263"/>
      <c r="AG142" s="263"/>
      <c r="AH142" s="263"/>
      <c r="AI142" s="263"/>
      <c r="AJ142" s="263"/>
      <c r="AK142" s="263"/>
      <c r="AL142" s="264"/>
    </row>
    <row r="143" spans="1:38" x14ac:dyDescent="0.3">
      <c r="A143" s="298">
        <v>8</v>
      </c>
      <c r="B143" s="299"/>
      <c r="C143" s="9" t="s">
        <v>115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10"/>
      <c r="O143" s="9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10"/>
      <c r="AC143" s="262">
        <v>0</v>
      </c>
      <c r="AD143" s="263"/>
      <c r="AE143" s="263"/>
      <c r="AF143" s="263"/>
      <c r="AG143" s="263"/>
      <c r="AH143" s="263"/>
      <c r="AI143" s="263"/>
      <c r="AJ143" s="263"/>
      <c r="AK143" s="263"/>
      <c r="AL143" s="264"/>
    </row>
    <row r="144" spans="1:38" x14ac:dyDescent="0.3">
      <c r="A144" s="298">
        <v>8</v>
      </c>
      <c r="B144" s="299"/>
      <c r="C144" s="9" t="s">
        <v>116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10"/>
      <c r="O144" s="9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10"/>
      <c r="AC144" s="262">
        <v>0</v>
      </c>
      <c r="AD144" s="263"/>
      <c r="AE144" s="263"/>
      <c r="AF144" s="263"/>
      <c r="AG144" s="263"/>
      <c r="AH144" s="263"/>
      <c r="AI144" s="263"/>
      <c r="AJ144" s="263"/>
      <c r="AK144" s="263"/>
      <c r="AL144" s="264"/>
    </row>
    <row r="145" spans="1:40" x14ac:dyDescent="0.3">
      <c r="A145" s="298">
        <v>8</v>
      </c>
      <c r="B145" s="299"/>
      <c r="C145" s="75" t="s">
        <v>42</v>
      </c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7"/>
      <c r="O145" s="9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10"/>
      <c r="AC145" s="265">
        <v>0</v>
      </c>
      <c r="AD145" s="266"/>
      <c r="AE145" s="266"/>
      <c r="AF145" s="266"/>
      <c r="AG145" s="266"/>
      <c r="AH145" s="266"/>
      <c r="AI145" s="266"/>
      <c r="AJ145" s="266"/>
      <c r="AK145" s="266"/>
      <c r="AL145" s="267"/>
    </row>
    <row r="146" spans="1:40" x14ac:dyDescent="0.3">
      <c r="A146" s="268"/>
      <c r="B146" s="269"/>
      <c r="C146" s="62" t="s">
        <v>117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4"/>
      <c r="AC146" s="233">
        <f>ROUND(SUM(AC138:AC145),0)</f>
        <v>0</v>
      </c>
      <c r="AD146" s="234"/>
      <c r="AE146" s="234"/>
      <c r="AF146" s="234"/>
      <c r="AG146" s="234"/>
      <c r="AH146" s="234"/>
      <c r="AI146" s="234"/>
      <c r="AJ146" s="234"/>
      <c r="AK146" s="234"/>
      <c r="AL146" s="235"/>
    </row>
    <row r="147" spans="1:40" x14ac:dyDescent="0.3">
      <c r="A147" s="115"/>
      <c r="B147" s="116"/>
      <c r="C147" s="65" t="s">
        <v>118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 t="s">
        <v>45</v>
      </c>
      <c r="AC147" s="270">
        <v>0</v>
      </c>
      <c r="AD147" s="271"/>
      <c r="AE147" s="271"/>
      <c r="AF147" s="271"/>
      <c r="AG147" s="271"/>
      <c r="AH147" s="271"/>
      <c r="AI147" s="271"/>
      <c r="AJ147" s="271"/>
      <c r="AK147" s="271"/>
      <c r="AL147" s="272"/>
    </row>
    <row r="148" spans="1:40" x14ac:dyDescent="0.3">
      <c r="A148" s="66"/>
      <c r="B148" s="67"/>
      <c r="C148" s="65" t="s">
        <v>119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233">
        <f>ROUND(AC146-AC147,-2)</f>
        <v>0</v>
      </c>
      <c r="AD148" s="234"/>
      <c r="AE148" s="234"/>
      <c r="AF148" s="234"/>
      <c r="AG148" s="234"/>
      <c r="AH148" s="234"/>
      <c r="AI148" s="234"/>
      <c r="AJ148" s="234"/>
      <c r="AK148" s="234"/>
      <c r="AL148" s="235"/>
    </row>
    <row r="149" spans="1:40" ht="6.6" customHeight="1" x14ac:dyDescent="0.3">
      <c r="A149" s="258"/>
      <c r="B149" s="221"/>
    </row>
    <row r="150" spans="1:40" x14ac:dyDescent="0.3">
      <c r="A150" s="268">
        <v>9</v>
      </c>
      <c r="B150" s="269"/>
      <c r="C150" s="54" t="s">
        <v>120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54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8" t="s">
        <v>121</v>
      </c>
      <c r="AC150" s="259">
        <v>0</v>
      </c>
      <c r="AD150" s="260"/>
      <c r="AE150" s="260"/>
      <c r="AF150" s="260"/>
      <c r="AG150" s="260"/>
      <c r="AH150" s="260"/>
      <c r="AI150" s="260"/>
      <c r="AJ150" s="260"/>
      <c r="AK150" s="260"/>
      <c r="AL150" s="261"/>
    </row>
    <row r="151" spans="1:40" x14ac:dyDescent="0.3">
      <c r="A151" s="298">
        <v>9</v>
      </c>
      <c r="B151" s="299"/>
      <c r="C151" s="9" t="s">
        <v>122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10"/>
      <c r="O151" s="9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8" t="s">
        <v>121</v>
      </c>
      <c r="AC151" s="265">
        <v>0</v>
      </c>
      <c r="AD151" s="266"/>
      <c r="AE151" s="266"/>
      <c r="AF151" s="266"/>
      <c r="AG151" s="266"/>
      <c r="AH151" s="266"/>
      <c r="AI151" s="266"/>
      <c r="AJ151" s="266"/>
      <c r="AK151" s="266"/>
      <c r="AL151" s="267"/>
    </row>
    <row r="152" spans="1:40" x14ac:dyDescent="0.3">
      <c r="A152" s="115"/>
      <c r="B152" s="116"/>
      <c r="C152" s="65" t="s">
        <v>123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 t="s">
        <v>121</v>
      </c>
      <c r="AC152" s="233">
        <f>ROUND(SUM(AC150:AL151),0)</f>
        <v>0</v>
      </c>
      <c r="AD152" s="234"/>
      <c r="AE152" s="234"/>
      <c r="AF152" s="234"/>
      <c r="AG152" s="234"/>
      <c r="AH152" s="234"/>
      <c r="AI152" s="234"/>
      <c r="AJ152" s="234"/>
      <c r="AK152" s="234"/>
      <c r="AL152" s="235"/>
    </row>
    <row r="153" spans="1:40" x14ac:dyDescent="0.3">
      <c r="A153" s="115"/>
      <c r="B153" s="116"/>
      <c r="C153" s="65" t="s">
        <v>124</v>
      </c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270">
        <v>0</v>
      </c>
      <c r="AD153" s="271"/>
      <c r="AE153" s="271"/>
      <c r="AF153" s="271"/>
      <c r="AG153" s="271"/>
      <c r="AH153" s="271"/>
      <c r="AI153" s="271"/>
      <c r="AJ153" s="271"/>
      <c r="AK153" s="271"/>
      <c r="AL153" s="272"/>
    </row>
    <row r="154" spans="1:40" x14ac:dyDescent="0.3">
      <c r="A154" s="66"/>
      <c r="B154" s="67"/>
      <c r="C154" s="65" t="s">
        <v>125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233">
        <f>ROUND(AC152-AC153,-2)</f>
        <v>0</v>
      </c>
      <c r="AD154" s="234"/>
      <c r="AE154" s="234"/>
      <c r="AF154" s="234"/>
      <c r="AG154" s="234"/>
      <c r="AH154" s="234"/>
      <c r="AI154" s="234"/>
      <c r="AJ154" s="234"/>
      <c r="AK154" s="234"/>
      <c r="AL154" s="235"/>
    </row>
    <row r="155" spans="1:40" ht="19.5" customHeight="1" thickBot="1" x14ac:dyDescent="0.35">
      <c r="A155" s="112"/>
      <c r="B155" s="112"/>
      <c r="C155" s="79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1"/>
      <c r="AN155" s="81"/>
    </row>
    <row r="156" spans="1:40" x14ac:dyDescent="0.3">
      <c r="A156" s="133" t="s">
        <v>143</v>
      </c>
      <c r="B156" s="134"/>
      <c r="C156" s="135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8"/>
      <c r="AM156" s="81"/>
      <c r="AN156" s="81"/>
    </row>
    <row r="157" spans="1:40" ht="4.3499999999999996" customHeight="1" x14ac:dyDescent="0.3">
      <c r="A157" s="139"/>
      <c r="B157" s="140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2"/>
      <c r="AD157" s="2"/>
      <c r="AE157" s="2"/>
      <c r="AF157" s="2"/>
      <c r="AG157" s="2"/>
      <c r="AH157" s="2"/>
      <c r="AI157" s="2"/>
      <c r="AJ157" s="2"/>
      <c r="AK157" s="2"/>
      <c r="AL157" s="142"/>
      <c r="AM157" s="81"/>
      <c r="AN157" s="81"/>
    </row>
    <row r="158" spans="1:40" x14ac:dyDescent="0.3">
      <c r="A158" s="143"/>
      <c r="B158" s="140"/>
      <c r="C158" s="144" t="s">
        <v>155</v>
      </c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  <c r="AA158" s="144"/>
      <c r="AB158" s="144"/>
      <c r="AC158" s="322">
        <v>0</v>
      </c>
      <c r="AD158" s="322"/>
      <c r="AE158" s="322"/>
      <c r="AF158" s="322"/>
      <c r="AG158" s="322"/>
      <c r="AH158" s="322"/>
      <c r="AI158" s="322"/>
      <c r="AJ158" s="322"/>
      <c r="AK158" s="322"/>
      <c r="AL158" s="323"/>
      <c r="AM158" s="81"/>
      <c r="AN158" s="81"/>
    </row>
    <row r="159" spans="1:40" ht="4.3499999999999996" customHeight="1" x14ac:dyDescent="0.3">
      <c r="A159" s="318"/>
      <c r="B159" s="319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1"/>
      <c r="AD159" s="141"/>
      <c r="AE159" s="141"/>
      <c r="AF159" s="141"/>
      <c r="AG159" s="141"/>
      <c r="AH159" s="141"/>
      <c r="AI159" s="141"/>
      <c r="AJ159" s="141"/>
      <c r="AK159" s="141"/>
      <c r="AL159" s="146"/>
      <c r="AM159" s="81"/>
      <c r="AN159" s="81"/>
    </row>
    <row r="160" spans="1:40" x14ac:dyDescent="0.3">
      <c r="A160" s="143"/>
      <c r="B160" s="140"/>
      <c r="C160" s="144" t="s">
        <v>156</v>
      </c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  <c r="AC160" s="327">
        <v>0</v>
      </c>
      <c r="AD160" s="327"/>
      <c r="AE160" s="327"/>
      <c r="AF160" s="327"/>
      <c r="AG160" s="327"/>
      <c r="AH160" s="327"/>
      <c r="AI160" s="327"/>
      <c r="AJ160" s="327"/>
      <c r="AK160" s="327"/>
      <c r="AL160" s="328"/>
      <c r="AM160" s="81"/>
      <c r="AN160" s="81"/>
    </row>
    <row r="161" spans="1:40" ht="4.3499999999999996" customHeight="1" x14ac:dyDescent="0.3">
      <c r="A161" s="318"/>
      <c r="B161" s="319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1"/>
      <c r="AD161" s="141"/>
      <c r="AE161" s="141"/>
      <c r="AF161" s="141"/>
      <c r="AG161" s="141"/>
      <c r="AH161" s="141"/>
      <c r="AI161" s="141"/>
      <c r="AJ161" s="141"/>
      <c r="AK161" s="141"/>
      <c r="AL161" s="146"/>
      <c r="AM161" s="81"/>
      <c r="AN161" s="81"/>
    </row>
    <row r="162" spans="1:40" x14ac:dyDescent="0.3">
      <c r="A162" s="147"/>
      <c r="B162" s="141"/>
      <c r="C162" s="144" t="s">
        <v>144</v>
      </c>
      <c r="D162" s="144"/>
      <c r="E162" s="144"/>
      <c r="F162" s="144"/>
      <c r="G162" s="144"/>
      <c r="H162" s="144"/>
      <c r="I162" s="144"/>
      <c r="J162" s="144"/>
      <c r="K162" s="148" t="s">
        <v>145</v>
      </c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329">
        <f>IF(AC158&lt;1,0,+AC162*100/AC158)</f>
        <v>0</v>
      </c>
      <c r="Y162" s="329"/>
      <c r="Z162" s="329"/>
      <c r="AA162" s="144" t="s">
        <v>146</v>
      </c>
      <c r="AB162" s="144"/>
      <c r="AC162" s="327">
        <v>0</v>
      </c>
      <c r="AD162" s="327"/>
      <c r="AE162" s="327"/>
      <c r="AF162" s="327"/>
      <c r="AG162" s="327"/>
      <c r="AH162" s="327"/>
      <c r="AI162" s="327"/>
      <c r="AJ162" s="327"/>
      <c r="AK162" s="327"/>
      <c r="AL162" s="328"/>
      <c r="AM162" s="81"/>
      <c r="AN162" s="81"/>
    </row>
    <row r="163" spans="1:40" ht="4.3499999999999996" customHeight="1" x14ac:dyDescent="0.3">
      <c r="A163" s="318"/>
      <c r="B163" s="319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1"/>
      <c r="AD163" s="141"/>
      <c r="AE163" s="141"/>
      <c r="AF163" s="141"/>
      <c r="AG163" s="141"/>
      <c r="AH163" s="141"/>
      <c r="AI163" s="141"/>
      <c r="AJ163" s="141"/>
      <c r="AK163" s="141"/>
      <c r="AL163" s="146"/>
      <c r="AM163" s="81"/>
      <c r="AN163" s="81"/>
    </row>
    <row r="164" spans="1:40" x14ac:dyDescent="0.3">
      <c r="A164" s="147"/>
      <c r="B164" s="141"/>
      <c r="C164" s="144" t="s">
        <v>147</v>
      </c>
      <c r="D164" s="144"/>
      <c r="E164" s="144"/>
      <c r="F164" s="144"/>
      <c r="G164" s="144"/>
      <c r="H164" s="144"/>
      <c r="I164" s="144"/>
      <c r="J164" s="144"/>
      <c r="K164" s="148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329"/>
      <c r="Y164" s="329"/>
      <c r="Z164" s="329"/>
      <c r="AA164" s="144"/>
      <c r="AB164" s="144"/>
      <c r="AC164" s="322">
        <f>-'WBF 4'!AF45</f>
        <v>0</v>
      </c>
      <c r="AD164" s="322"/>
      <c r="AE164" s="322"/>
      <c r="AF164" s="322"/>
      <c r="AG164" s="322"/>
      <c r="AH164" s="322"/>
      <c r="AI164" s="322"/>
      <c r="AJ164" s="322"/>
      <c r="AK164" s="322"/>
      <c r="AL164" s="323"/>
      <c r="AM164" s="81"/>
      <c r="AN164" s="81"/>
    </row>
    <row r="165" spans="1:40" ht="4.3499999999999996" customHeight="1" thickBot="1" x14ac:dyDescent="0.35">
      <c r="A165" s="318"/>
      <c r="B165" s="319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  <c r="AK165" s="141"/>
      <c r="AL165" s="146"/>
      <c r="AM165" s="81"/>
      <c r="AN165" s="81"/>
    </row>
    <row r="166" spans="1:40" ht="17.25" thickBot="1" x14ac:dyDescent="0.35">
      <c r="A166" s="149" t="s">
        <v>157</v>
      </c>
      <c r="B166" s="150"/>
      <c r="C166" s="150"/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150"/>
      <c r="R166" s="150"/>
      <c r="S166" s="150"/>
      <c r="T166" s="150"/>
      <c r="U166" s="150"/>
      <c r="V166" s="150"/>
      <c r="W166" s="150"/>
      <c r="X166" s="150"/>
      <c r="Y166" s="150"/>
      <c r="Z166" s="150"/>
      <c r="AA166" s="150"/>
      <c r="AB166" s="150"/>
      <c r="AC166" s="320">
        <f>SUM(AC158:AL164)</f>
        <v>0</v>
      </c>
      <c r="AD166" s="320"/>
      <c r="AE166" s="320"/>
      <c r="AF166" s="320"/>
      <c r="AG166" s="320"/>
      <c r="AH166" s="320"/>
      <c r="AI166" s="320"/>
      <c r="AJ166" s="320"/>
      <c r="AK166" s="320"/>
      <c r="AL166" s="321"/>
      <c r="AM166" s="81"/>
      <c r="AN166" s="81"/>
    </row>
    <row r="167" spans="1:40" ht="4.3499999999999996" customHeight="1" thickBot="1" x14ac:dyDescent="0.35">
      <c r="AM167" s="81"/>
      <c r="AN167" s="81"/>
    </row>
    <row r="168" spans="1:40" x14ac:dyDescent="0.3">
      <c r="A168" s="151" t="s">
        <v>148</v>
      </c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3"/>
      <c r="AM168" s="81"/>
      <c r="AN168" s="81"/>
    </row>
    <row r="169" spans="1:40" ht="4.3499999999999996" customHeight="1" x14ac:dyDescent="0.3">
      <c r="A169" s="154"/>
      <c r="B169" s="8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42"/>
      <c r="AM169" s="81"/>
      <c r="AN169" s="81"/>
    </row>
    <row r="170" spans="1:40" x14ac:dyDescent="0.3">
      <c r="A170" s="155"/>
      <c r="B170" s="2"/>
      <c r="C170" s="144" t="s">
        <v>158</v>
      </c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  <c r="AA170" s="156"/>
      <c r="AB170" s="156"/>
      <c r="AC170" s="322">
        <f>+AC166</f>
        <v>0</v>
      </c>
      <c r="AD170" s="322"/>
      <c r="AE170" s="322"/>
      <c r="AF170" s="322"/>
      <c r="AG170" s="322"/>
      <c r="AH170" s="322"/>
      <c r="AI170" s="322"/>
      <c r="AJ170" s="322"/>
      <c r="AK170" s="322"/>
      <c r="AL170" s="323"/>
      <c r="AM170" s="81"/>
      <c r="AN170" s="81"/>
    </row>
    <row r="171" spans="1:40" ht="4.3499999999999996" customHeight="1" x14ac:dyDescent="0.3">
      <c r="A171" s="324"/>
      <c r="B171" s="32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42"/>
      <c r="AM171" s="81"/>
      <c r="AN171" s="81"/>
    </row>
    <row r="172" spans="1:40" x14ac:dyDescent="0.3">
      <c r="A172" s="157"/>
      <c r="B172" s="2"/>
      <c r="C172" s="144" t="s">
        <v>190</v>
      </c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  <c r="AA172" s="156"/>
      <c r="AB172" s="156"/>
      <c r="AC172" s="322">
        <f>ROUND(-AC164*1.19,-2)</f>
        <v>0</v>
      </c>
      <c r="AD172" s="322"/>
      <c r="AE172" s="322"/>
      <c r="AF172" s="322"/>
      <c r="AG172" s="322"/>
      <c r="AH172" s="322"/>
      <c r="AI172" s="322"/>
      <c r="AJ172" s="322"/>
      <c r="AK172" s="322"/>
      <c r="AL172" s="323"/>
      <c r="AM172" s="81"/>
      <c r="AN172" s="81"/>
    </row>
    <row r="173" spans="1:40" ht="4.3499999999999996" customHeight="1" x14ac:dyDescent="0.3">
      <c r="A173" s="324"/>
      <c r="B173" s="32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42"/>
      <c r="AM173" s="81"/>
      <c r="AN173" s="81"/>
    </row>
    <row r="174" spans="1:40" x14ac:dyDescent="0.3">
      <c r="A174" s="157"/>
      <c r="B174" s="2"/>
      <c r="C174" s="144" t="s">
        <v>149</v>
      </c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  <c r="AA174" s="156"/>
      <c r="AB174" s="156"/>
      <c r="AC174" s="327">
        <v>0</v>
      </c>
      <c r="AD174" s="327"/>
      <c r="AE174" s="327"/>
      <c r="AF174" s="327"/>
      <c r="AG174" s="327"/>
      <c r="AH174" s="327"/>
      <c r="AI174" s="327"/>
      <c r="AJ174" s="327"/>
      <c r="AK174" s="327"/>
      <c r="AL174" s="328"/>
      <c r="AM174" s="81"/>
      <c r="AN174" s="81"/>
    </row>
    <row r="175" spans="1:40" ht="4.3499999999999996" customHeight="1" x14ac:dyDescent="0.3">
      <c r="A175" s="324"/>
      <c r="B175" s="32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142"/>
      <c r="AM175" s="81"/>
      <c r="AN175" s="81"/>
    </row>
    <row r="176" spans="1:40" x14ac:dyDescent="0.3">
      <c r="A176" s="157"/>
      <c r="B176" s="2"/>
      <c r="C176" s="156" t="s">
        <v>150</v>
      </c>
      <c r="D176" s="156"/>
      <c r="E176" s="156"/>
      <c r="F176" s="156"/>
      <c r="G176" s="156"/>
      <c r="H176" s="156"/>
      <c r="I176" s="156"/>
      <c r="J176" s="156"/>
      <c r="K176" s="156"/>
      <c r="L176" s="156"/>
      <c r="M176" s="158"/>
      <c r="N176" s="156" t="s">
        <v>151</v>
      </c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327">
        <v>0</v>
      </c>
      <c r="AD176" s="327"/>
      <c r="AE176" s="327"/>
      <c r="AF176" s="327"/>
      <c r="AG176" s="327"/>
      <c r="AH176" s="327"/>
      <c r="AI176" s="327"/>
      <c r="AJ176" s="327"/>
      <c r="AK176" s="327"/>
      <c r="AL176" s="328"/>
      <c r="AM176" s="81"/>
      <c r="AN176" s="81"/>
    </row>
    <row r="177" spans="1:40" ht="4.3499999999999996" customHeight="1" x14ac:dyDescent="0.3">
      <c r="A177" s="15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60"/>
      <c r="AM177" s="81"/>
      <c r="AN177" s="81"/>
    </row>
    <row r="178" spans="1:40" x14ac:dyDescent="0.3">
      <c r="A178" s="157"/>
      <c r="B178" s="2"/>
      <c r="C178" s="156" t="s">
        <v>159</v>
      </c>
      <c r="D178" s="156"/>
      <c r="E178" s="156"/>
      <c r="F178" s="156"/>
      <c r="G178" s="156"/>
      <c r="H178" s="156"/>
      <c r="I178" s="156"/>
      <c r="J178" s="156"/>
      <c r="K178" s="156"/>
      <c r="L178" s="156"/>
      <c r="M178" s="161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327">
        <v>0</v>
      </c>
      <c r="AD178" s="327"/>
      <c r="AE178" s="327"/>
      <c r="AF178" s="327"/>
      <c r="AG178" s="327"/>
      <c r="AH178" s="327"/>
      <c r="AI178" s="327"/>
      <c r="AJ178" s="327"/>
      <c r="AK178" s="327"/>
      <c r="AL178" s="328"/>
      <c r="AM178" s="81"/>
      <c r="AN178" s="81"/>
    </row>
    <row r="179" spans="1:40" ht="4.3499999999999996" customHeight="1" x14ac:dyDescent="0.3">
      <c r="A179" s="15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5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60"/>
      <c r="AM179" s="81"/>
      <c r="AN179" s="81"/>
    </row>
    <row r="180" spans="1:40" x14ac:dyDescent="0.3">
      <c r="A180" s="157"/>
      <c r="B180" s="2"/>
      <c r="C180" s="156" t="s">
        <v>152</v>
      </c>
      <c r="D180" s="156"/>
      <c r="E180" s="156"/>
      <c r="F180" s="156"/>
      <c r="G180" s="156"/>
      <c r="H180" s="156"/>
      <c r="I180" s="156" t="s">
        <v>153</v>
      </c>
      <c r="J180" s="156"/>
      <c r="K180" s="156"/>
      <c r="L180" s="156"/>
      <c r="M180" s="161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  <c r="AA180" s="156"/>
      <c r="AB180" s="156"/>
      <c r="AC180" s="327">
        <v>0</v>
      </c>
      <c r="AD180" s="327"/>
      <c r="AE180" s="327"/>
      <c r="AF180" s="327"/>
      <c r="AG180" s="327"/>
      <c r="AH180" s="327"/>
      <c r="AI180" s="327"/>
      <c r="AJ180" s="327"/>
      <c r="AK180" s="327"/>
      <c r="AL180" s="328"/>
      <c r="AM180" s="81"/>
      <c r="AN180" s="81"/>
    </row>
    <row r="181" spans="1:40" ht="4.3499999999999996" customHeight="1" thickBot="1" x14ac:dyDescent="0.35">
      <c r="A181" s="324"/>
      <c r="B181" s="32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142"/>
      <c r="AM181" s="81"/>
      <c r="AN181" s="81"/>
    </row>
    <row r="182" spans="1:40" ht="17.25" thickBot="1" x14ac:dyDescent="0.35">
      <c r="A182" s="149" t="s">
        <v>154</v>
      </c>
      <c r="B182" s="150"/>
      <c r="C182" s="150"/>
      <c r="D182" s="150"/>
      <c r="E182" s="150"/>
      <c r="F182" s="150"/>
      <c r="G182" s="150"/>
      <c r="H182" s="150"/>
      <c r="I182" s="150"/>
      <c r="J182" s="150"/>
      <c r="K182" s="162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326"/>
      <c r="Y182" s="326"/>
      <c r="Z182" s="326"/>
      <c r="AA182" s="150"/>
      <c r="AB182" s="150"/>
      <c r="AC182" s="320">
        <f>SUM(AC170:AL180)</f>
        <v>0</v>
      </c>
      <c r="AD182" s="320"/>
      <c r="AE182" s="320"/>
      <c r="AF182" s="320"/>
      <c r="AG182" s="320"/>
      <c r="AH182" s="320"/>
      <c r="AI182" s="320"/>
      <c r="AJ182" s="320"/>
      <c r="AK182" s="320"/>
      <c r="AL182" s="321"/>
      <c r="AM182" s="81"/>
      <c r="AN182" s="81"/>
    </row>
  </sheetData>
  <mergeCells count="213">
    <mergeCell ref="AC158:AL158"/>
    <mergeCell ref="A159:B159"/>
    <mergeCell ref="AC160:AL160"/>
    <mergeCell ref="A161:B161"/>
    <mergeCell ref="X162:Z162"/>
    <mergeCell ref="AC162:AL162"/>
    <mergeCell ref="A163:B163"/>
    <mergeCell ref="X164:Z164"/>
    <mergeCell ref="AC164:AL164"/>
    <mergeCell ref="A165:B165"/>
    <mergeCell ref="AC166:AL166"/>
    <mergeCell ref="AC170:AL170"/>
    <mergeCell ref="A171:B171"/>
    <mergeCell ref="A181:B181"/>
    <mergeCell ref="X182:Z182"/>
    <mergeCell ref="AC182:AL182"/>
    <mergeCell ref="AC172:AL172"/>
    <mergeCell ref="A173:B173"/>
    <mergeCell ref="AC174:AL174"/>
    <mergeCell ref="A175:B175"/>
    <mergeCell ref="AC176:AL176"/>
    <mergeCell ref="AC178:AL178"/>
    <mergeCell ref="AC180:AL180"/>
    <mergeCell ref="A144:B144"/>
    <mergeCell ref="AC144:AL144"/>
    <mergeCell ref="A145:B145"/>
    <mergeCell ref="AC145:AL145"/>
    <mergeCell ref="A146:B146"/>
    <mergeCell ref="AC146:AL146"/>
    <mergeCell ref="A141:B141"/>
    <mergeCell ref="AC141:AL141"/>
    <mergeCell ref="A142:B142"/>
    <mergeCell ref="AC142:AL142"/>
    <mergeCell ref="A143:B143"/>
    <mergeCell ref="AC143:AL143"/>
    <mergeCell ref="AC152:AL152"/>
    <mergeCell ref="AC153:AL153"/>
    <mergeCell ref="AC154:AL154"/>
    <mergeCell ref="AC147:AL147"/>
    <mergeCell ref="AC148:AL148"/>
    <mergeCell ref="A149:B149"/>
    <mergeCell ref="A150:B150"/>
    <mergeCell ref="AC150:AL150"/>
    <mergeCell ref="A151:B151"/>
    <mergeCell ref="AC151:AL151"/>
    <mergeCell ref="A138:B138"/>
    <mergeCell ref="AC138:AL138"/>
    <mergeCell ref="A139:B139"/>
    <mergeCell ref="AC139:AL139"/>
    <mergeCell ref="A140:B140"/>
    <mergeCell ref="AC140:AL140"/>
    <mergeCell ref="A135:B135"/>
    <mergeCell ref="A136:B136"/>
    <mergeCell ref="AC136:AL136"/>
    <mergeCell ref="A137:B137"/>
    <mergeCell ref="A133:B133"/>
    <mergeCell ref="C133:AB133"/>
    <mergeCell ref="A134:B134"/>
    <mergeCell ref="C135:AB135"/>
    <mergeCell ref="A123:B123"/>
    <mergeCell ref="AC123:AL123"/>
    <mergeCell ref="A124:B124"/>
    <mergeCell ref="AC124:AL124"/>
    <mergeCell ref="A125:B125"/>
    <mergeCell ref="AC125:AL125"/>
    <mergeCell ref="A126:B126"/>
    <mergeCell ref="AC126:AL126"/>
    <mergeCell ref="AC127:AL127"/>
    <mergeCell ref="AC128:AL128"/>
    <mergeCell ref="A129:B129"/>
    <mergeCell ref="A130:B130"/>
    <mergeCell ref="AC130:AL130"/>
    <mergeCell ref="A131:B131"/>
    <mergeCell ref="A132:B132"/>
    <mergeCell ref="C132:D132"/>
    <mergeCell ref="L132:M132"/>
    <mergeCell ref="O132:P132"/>
    <mergeCell ref="AC132:AL132"/>
    <mergeCell ref="AC118:AL118"/>
    <mergeCell ref="AC119:AL119"/>
    <mergeCell ref="A120:B120"/>
    <mergeCell ref="A121:B121"/>
    <mergeCell ref="AC121:AL121"/>
    <mergeCell ref="A122:B122"/>
    <mergeCell ref="AC122:AL122"/>
    <mergeCell ref="A115:B115"/>
    <mergeCell ref="AC115:AL115"/>
    <mergeCell ref="A116:B116"/>
    <mergeCell ref="AC116:AL116"/>
    <mergeCell ref="A117:B117"/>
    <mergeCell ref="AC117:AL117"/>
    <mergeCell ref="A109:B109"/>
    <mergeCell ref="AC109:AL109"/>
    <mergeCell ref="AC110:AL110"/>
    <mergeCell ref="AC111:AL111"/>
    <mergeCell ref="A114:B114"/>
    <mergeCell ref="AC114:AL114"/>
    <mergeCell ref="AC103:AL103"/>
    <mergeCell ref="AC104:AL104"/>
    <mergeCell ref="AC105:AL105"/>
    <mergeCell ref="AC106:AL106"/>
    <mergeCell ref="AC107:AL107"/>
    <mergeCell ref="AC108:AL108"/>
    <mergeCell ref="AC97:AL97"/>
    <mergeCell ref="AC98:AL98"/>
    <mergeCell ref="AC99:AL99"/>
    <mergeCell ref="AC100:AL100"/>
    <mergeCell ref="AC101:AL101"/>
    <mergeCell ref="AC102:AL102"/>
    <mergeCell ref="AC91:AL91"/>
    <mergeCell ref="AC92:AL92"/>
    <mergeCell ref="AC93:AL93"/>
    <mergeCell ref="AC94:AL94"/>
    <mergeCell ref="AC95:AL95"/>
    <mergeCell ref="AC96:AL96"/>
    <mergeCell ref="AC85:AL85"/>
    <mergeCell ref="A86:B86"/>
    <mergeCell ref="AC87:AL87"/>
    <mergeCell ref="AC88:AL88"/>
    <mergeCell ref="AC89:AL89"/>
    <mergeCell ref="AC90:AL90"/>
    <mergeCell ref="AC80:AL80"/>
    <mergeCell ref="AC81:AL81"/>
    <mergeCell ref="AC82:AL82"/>
    <mergeCell ref="A83:B83"/>
    <mergeCell ref="AC83:AL83"/>
    <mergeCell ref="AC84:AL84"/>
    <mergeCell ref="AC74:AL74"/>
    <mergeCell ref="AC75:AL75"/>
    <mergeCell ref="A76:B76"/>
    <mergeCell ref="AC77:AL77"/>
    <mergeCell ref="AC78:AL78"/>
    <mergeCell ref="AC79:AL79"/>
    <mergeCell ref="AC69:AL69"/>
    <mergeCell ref="AC70:AL70"/>
    <mergeCell ref="AC71:AL71"/>
    <mergeCell ref="AC72:AL72"/>
    <mergeCell ref="A73:B73"/>
    <mergeCell ref="AC73:AL73"/>
    <mergeCell ref="AC63:AL63"/>
    <mergeCell ref="AC64:AL64"/>
    <mergeCell ref="AC65:AL65"/>
    <mergeCell ref="AC66:AL66"/>
    <mergeCell ref="AC67:AL67"/>
    <mergeCell ref="AC68:AL68"/>
    <mergeCell ref="A59:B59"/>
    <mergeCell ref="AC60:AL60"/>
    <mergeCell ref="AC61:AL61"/>
    <mergeCell ref="AC62:AL62"/>
    <mergeCell ref="AC53:AL53"/>
    <mergeCell ref="AC54:AL54"/>
    <mergeCell ref="AC55:AL55"/>
    <mergeCell ref="A56:B56"/>
    <mergeCell ref="AC56:AL56"/>
    <mergeCell ref="A43:R43"/>
    <mergeCell ref="T43:AL43"/>
    <mergeCell ref="AC57:AL57"/>
    <mergeCell ref="A44:R44"/>
    <mergeCell ref="T44:AL44"/>
    <mergeCell ref="A47:B51"/>
    <mergeCell ref="C47:N51"/>
    <mergeCell ref="AC47:AL47"/>
    <mergeCell ref="O49:AB49"/>
    <mergeCell ref="AE51:AL51"/>
    <mergeCell ref="AE49:AL49"/>
    <mergeCell ref="T51:X51"/>
    <mergeCell ref="AC58:AL58"/>
    <mergeCell ref="AF39:AL39"/>
    <mergeCell ref="A35:AK35"/>
    <mergeCell ref="A36:X36"/>
    <mergeCell ref="A39:AE39"/>
    <mergeCell ref="A41:AL41"/>
    <mergeCell ref="L3:AL3"/>
    <mergeCell ref="L4:AL4"/>
    <mergeCell ref="L5:AL5"/>
    <mergeCell ref="AH15:AK15"/>
    <mergeCell ref="AH16:AK16"/>
    <mergeCell ref="AH17:AK17"/>
    <mergeCell ref="AH18:AK18"/>
    <mergeCell ref="Y20:AD20"/>
    <mergeCell ref="Y22:AE22"/>
    <mergeCell ref="AH7:AK7"/>
    <mergeCell ref="AH8:AK8"/>
    <mergeCell ref="AH9:AK9"/>
    <mergeCell ref="AH10:AK10"/>
    <mergeCell ref="AH11:AK11"/>
    <mergeCell ref="Y27:AE27"/>
    <mergeCell ref="AF27:AL27"/>
    <mergeCell ref="Y28:AE28"/>
    <mergeCell ref="A52:B52"/>
    <mergeCell ref="A37:I37"/>
    <mergeCell ref="AH36:AL36"/>
    <mergeCell ref="AF31:AL31"/>
    <mergeCell ref="Y32:AE32"/>
    <mergeCell ref="AF32:AL32"/>
    <mergeCell ref="A2:AD2"/>
    <mergeCell ref="AE2:AL2"/>
    <mergeCell ref="AF22:AL22"/>
    <mergeCell ref="A3:K3"/>
    <mergeCell ref="A4:K4"/>
    <mergeCell ref="A5:K5"/>
    <mergeCell ref="AH13:AK13"/>
    <mergeCell ref="AH14:AK14"/>
    <mergeCell ref="AF28:AL28"/>
    <mergeCell ref="AF29:AL29"/>
    <mergeCell ref="AF30:AL30"/>
    <mergeCell ref="AF23:AL23"/>
    <mergeCell ref="Y24:AE24"/>
    <mergeCell ref="AF24:AL24"/>
    <mergeCell ref="Y25:AE25"/>
    <mergeCell ref="AF25:AL25"/>
    <mergeCell ref="Y26:AE26"/>
    <mergeCell ref="AF26:AL26"/>
  </mergeCells>
  <pageMargins left="0.6692913385826772" right="0.6692913385826772" top="0.74803149606299213" bottom="0.74803149606299213" header="0.19685039370078741" footer="0.19685039370078741"/>
  <pageSetup paperSize="9" scale="73" fitToHeight="4" orientation="portrait" r:id="rId1"/>
  <headerFooter scaleWithDoc="0">
    <oddHeader>&amp;C&amp;G</oddHeader>
    <oddFooter>&amp;L&amp;"Arial Narrow,Standard"&amp;9WBF 5, gültig ab 01.09.2024
Dieses Formular ersetzt WBF 5 vom 01.07.2023&amp;R&amp;"Arial Narrow,Standard"&amp;9Seite &amp;P von &amp;N</oddFooter>
  </headerFooter>
  <rowBreaks count="1" manualBreakCount="1">
    <brk id="45" max="3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19050</xdr:rowOff>
                  </from>
                  <to>
                    <xdr:col>2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</xdr:rowOff>
                  </from>
                  <to>
                    <xdr:col>2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19050</xdr:rowOff>
                  </from>
                  <to>
                    <xdr:col>2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19050</xdr:rowOff>
                  </from>
                  <to>
                    <xdr:col>18</xdr:col>
                    <xdr:colOff>171450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29</xdr:col>
                    <xdr:colOff>0</xdr:colOff>
                    <xdr:row>48</xdr:row>
                    <xdr:rowOff>19050</xdr:rowOff>
                  </from>
                  <to>
                    <xdr:col>29</xdr:col>
                    <xdr:colOff>171450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29</xdr:col>
                    <xdr:colOff>0</xdr:colOff>
                    <xdr:row>50</xdr:row>
                    <xdr:rowOff>19050</xdr:rowOff>
                  </from>
                  <to>
                    <xdr:col>29</xdr:col>
                    <xdr:colOff>171450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 1</vt:lpstr>
      <vt:lpstr>WBF 4</vt:lpstr>
      <vt:lpstr>WBF 5</vt:lpstr>
      <vt:lpstr>'Tabelle 1'!Druckbereich</vt:lpstr>
      <vt:lpstr>'WBF 4'!Druckbereich</vt:lpstr>
      <vt:lpstr>'WBF 5'!Druckbereich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Böß Barbara</dc:creator>
  <cp:lastModifiedBy>Halder Thomas</cp:lastModifiedBy>
  <cp:lastPrinted>2024-10-14T10:59:19Z</cp:lastPrinted>
  <dcterms:created xsi:type="dcterms:W3CDTF">2019-08-01T08:54:09Z</dcterms:created>
  <dcterms:modified xsi:type="dcterms:W3CDTF">2024-10-18T08:56:45Z</dcterms:modified>
</cp:coreProperties>
</file>